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DEUDA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58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8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<sst xmlns="http://schemas.openxmlformats.org/spreadsheetml/2006/main" count="544" uniqueCount="294">
  <si>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</si>
  <si>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</si>
  <si>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</si>
  <si>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</si>
  <si>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</si>
  <si>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</si>
  <si>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</si>
  <si>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</si>
  <si>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</si>
  <si>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</si>
  <si>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</si>
  <si>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</si>
  <si>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</si>
  <si>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</si>
  <si>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</si>
  <si>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</si>
  <si>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</si>
  <si>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</si>
  <si>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21.02.001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</si>
  <si>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</si>
  <si>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</si>
  <si>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</si>
  <si>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</si>
  <si>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</si>
  <si>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</si>
  <si>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</si>
  <si>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</si>
  <si>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</si>
  <si>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</si>
  <si>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</si>
  <si>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</si>
  <si>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</si>
  <si>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</si>
  <si>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</si>
  <si>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</si>
  <si>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</si>
  <si>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</si>
  <si>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APORTES DEL EMPLEADOR</t>
  </si>
  <si>
    <t>21,01,004</t>
  </si>
  <si>
    <t>COMISION DE SERVICIO EN EL PAIS</t>
  </si>
  <si>
    <t>21.02.002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</si>
  <si>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</si>
  <si>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</si>
  <si>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</si>
  <si>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</si>
  <si>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</si>
  <si>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</si>
  <si>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</si>
  <si>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</si>
  <si>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</si>
  <si>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</si>
  <si>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</si>
  <si>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</si>
  <si>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</si>
  <si>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</si>
  <si>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</si>
  <si>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</si>
  <si>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</si>
  <si>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</si>
  <si>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</si>
  <si>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</si>
  <si>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</si>
  <si>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</si>
  <si>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</si>
  <si>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</si>
  <si>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</si>
  <si>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</si>
  <si>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</si>
  <si>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</si>
  <si>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</si>
  <si>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</si>
  <si>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</si>
  <si>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</si>
  <si>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</si>
  <si>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</si>
  <si>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</si>
  <si>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</si>
  <si>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</si>
  <si>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</si>
  <si>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</si>
  <si>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</si>
  <si>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</si>
  <si>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</si>
  <si>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</si>
  <si>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</si>
  <si>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</si>
  <si>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</si>
  <si>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</si>
  <si>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</si>
  <si>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</si>
  <si>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</si>
  <si>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</si>
  <si>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</si>
  <si>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</si>
  <si>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</si>
  <si>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</si>
  <si>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</si>
  <si>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</si>
  <si>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</si>
  <si>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</si>
  <si>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21.03.999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</si>
  <si>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</si>
  <si>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</si>
  <si>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</si>
  <si>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</si>
  <si>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</si>
  <si>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</si>
  <si>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</si>
  <si>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</si>
  <si>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</si>
  <si>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</si>
  <si>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</si>
  <si>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</si>
  <si>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</si>
  <si>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</si>
  <si>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</si>
  <si>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</si>
  <si>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</si>
  <si>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</si>
  <si>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</si>
  <si>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</si>
  <si>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</si>
  <si>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</si>
  <si>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</si>
  <si>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</si>
  <si>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</si>
  <si>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</si>
  <si>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</si>
  <si>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</si>
  <si>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</si>
  <si>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</si>
  <si>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</si>
  <si>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</si>
  <si>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</si>
  <si>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</si>
  <si>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</si>
  <si>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</si>
  <si>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</si>
  <si>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</si>
  <si>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</si>
  <si>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</si>
  <si>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</si>
  <si>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</si>
  <si>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</si>
  <si>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</si>
  <si>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</si>
  <si>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</si>
  <si>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</si>
  <si>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</si>
  <si>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</si>
  <si>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</si>
  <si>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</si>
  <si>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</si>
  <si>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</si>
  <si>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</si>
  <si>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</si>
  <si>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</si>
  <si>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</si>
  <si>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</si>
  <si>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</si>
  <si>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</si>
  <si>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</si>
  <si>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</si>
  <si>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</si>
  <si>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</si>
  <si>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</si>
  <si>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</si>
  <si>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</si>
  <si>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</si>
  <si>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</si>
  <si>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</si>
  <si>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</si>
  <si>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</si>
  <si>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</si>
  <si>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</si>
  <si>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</si>
  <si>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</si>
  <si>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</si>
  <si>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</si>
  <si>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</si>
  <si>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</si>
  <si>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</si>
  <si>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</si>
  <si>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</si>
  <si>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</si>
  <si>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</si>
  <si>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</si>
  <si>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</si>
  <si>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</si>
  <si>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</si>
  <si>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</si>
  <si>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</si>
  <si>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</si>
  <si>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</si>
  <si>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</si>
  <si>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</si>
  <si>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</si>
  <si>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</si>
  <si>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</si>
  <si>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</si>
  <si>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</si>
  <si>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</si>
  <si>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</si>
  <si>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</si>
  <si>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</si>
  <si>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</si>
  <si>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</si>
  <si>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</si>
  <si>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</si>
  <si>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</si>
  <si>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</si>
  <si>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</si>
  <si>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</si>
  <si>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</si>
  <si>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</si>
  <si>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</si>
  <si>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</si>
  <si>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</si>
  <si>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</si>
  <si>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</si>
  <si>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</si>
  <si>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</si>
  <si>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</si>
  <si>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</si>
  <si>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</si>
  <si>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</si>
  <si>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</si>
  <si>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</si>
  <si>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</si>
  <si>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</si>
  <si>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</si>
  <si>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</si>
  <si>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</si>
  <si>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</si>
  <si>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</si>
  <si>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</si>
  <si>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</si>
  <si>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</si>
  <si>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</si>
  <si>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</si>
  <si>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</si>
  <si>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</si>
  <si>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</si>
  <si>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31.02.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</si>
  <si>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</si>
  <si>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</si>
  <si>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</si>
  <si>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</si>
  <si>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</si>
  <si>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</si>
  <si>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</si>
  <si>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</si>
  <si>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</si>
  <si>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</si>
  <si>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</si>
  <si>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Servicios de imprensión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</si>
  <si>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</si>
  <si>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</si>
  <si>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</si>
  <si>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</si>
  <si>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</si>
  <si>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</si>
  <si>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</si>
  <si>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</si>
  <si>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</si>
  <si>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</si>
  <si>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</si>
  <si>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</si>
  <si>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</si>
  <si>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</si>
  <si>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</si>
  <si>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</si>
  <si>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TEXTOS Y OTROS MATERIALES DE ENSEÑANZA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</si>
  <si>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</si>
  <si>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</si>
  <si>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</si>
  <si>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</si>
  <si>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</si>
  <si>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</si>
  <si>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</si>
  <si>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 xml:space="preserve"> 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</si>
  <si>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</si>
  <si>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</si>
  <si>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</si>
  <si>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</si>
  <si>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</si>
  <si>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</si>
  <si>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</si>
  <si>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</si>
  <si>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</si>
  <si>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</si>
  <si>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 xml:space="preserve">          INFORMACION  DEUDA EXIGIBLE AL  31 DE DICIEMBRE DE 2011</t>
  </si>
  <si>
    <t>INFORMACION DEUDA EXIGIBLE AL 31 DE DICIEMBRE 2011</t>
  </si>
  <si>
    <t>INFORMACION  DEUDA EXIGIBLE AL  31 DE DICIEMBRE 2011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</si>
</sst>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9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0" fontId="9" fillId="0" borderId="36" xfId="0" applyFont="1" applyFill="1" applyBorder="1" applyAlignment="1">
      <alignment horizontal="left" vertical="center"/>
    </xf>
    <xf numFmtId="0" fontId="9" fillId="0" borderId="37" xfId="0" applyNumberFormat="1" applyFont="1" applyFill="1" applyBorder="1" applyAlignment="1" applyProtection="1">
      <alignment/>
      <protection/>
    </xf>
    <xf numFmtId="0" fontId="9" fillId="0" borderId="38" xfId="0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10" fillId="0" borderId="40" xfId="0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40" xfId="0" applyNumberFormat="1" applyFont="1" applyFill="1" applyBorder="1" applyAlignment="1" applyProtection="1">
      <alignment/>
      <protection/>
    </xf>
    <xf numFmtId="0" fontId="9" fillId="0" borderId="42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43" xfId="0" applyNumberFormat="1" applyFont="1" applyFill="1" applyBorder="1" applyAlignment="1" applyProtection="1">
      <alignment/>
      <protection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14" fontId="10" fillId="0" borderId="49" xfId="0" applyNumberFormat="1" applyFont="1" applyFill="1" applyBorder="1" applyAlignment="1" applyProtection="1">
      <alignment horizontal="left"/>
      <protection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16" xfId="0" applyNumberFormat="1" applyFont="1" applyFill="1" applyBorder="1" applyAlignment="1" applyProtection="1">
      <alignment horizontal="left"/>
      <protection/>
    </xf>
    <xf numFmtId="14" fontId="10" fillId="0" borderId="41" xfId="0" applyNumberFormat="1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14" fontId="10" fillId="0" borderId="51" xfId="0" applyNumberFormat="1" applyFont="1" applyFill="1" applyBorder="1" applyAlignment="1" applyProtection="1">
      <alignment horizontal="left"/>
      <protection/>
    </xf>
    <xf numFmtId="0" fontId="10" fillId="0" borderId="52" xfId="0" applyNumberFormat="1" applyFont="1" applyFill="1" applyBorder="1" applyAlignment="1" applyProtection="1">
      <alignment/>
      <protection/>
    </xf>
    <xf numFmtId="0" fontId="9" fillId="0" borderId="53" xfId="0" applyNumberFormat="1" applyFont="1" applyFill="1" applyBorder="1" applyAlignment="1" applyProtection="1">
      <alignment/>
      <protection/>
    </xf>
    <xf numFmtId="0" fontId="10" fillId="0" borderId="54" xfId="0" applyNumberFormat="1" applyFont="1" applyFill="1" applyBorder="1" applyAlignment="1" applyProtection="1">
      <alignment/>
      <protection/>
    </xf>
    <xf numFmtId="3" fontId="10" fillId="0" borderId="55" xfId="0" applyNumberFormat="1" applyFont="1" applyFill="1" applyBorder="1" applyAlignment="1">
      <alignment horizontal="right" vertical="center"/>
    </xf>
    <xf numFmtId="3" fontId="9" fillId="0" borderId="56" xfId="0" applyNumberFormat="1" applyFont="1" applyFill="1" applyBorder="1" applyAlignment="1">
      <alignment horizontal="right" vertical="center"/>
    </xf>
    <xf numFmtId="3" fontId="9" fillId="0" borderId="57" xfId="0" applyNumberFormat="1" applyFont="1" applyFill="1" applyBorder="1" applyAlignment="1">
      <alignment horizontal="right" vertical="center"/>
    </xf>
    <xf numFmtId="3" fontId="10" fillId="0" borderId="57" xfId="0" applyNumberFormat="1" applyFont="1" applyFill="1" applyBorder="1" applyAlignment="1">
      <alignment horizontal="right" vertical="center"/>
    </xf>
    <xf numFmtId="3" fontId="9" fillId="0" borderId="58" xfId="0" applyNumberFormat="1" applyFont="1" applyFill="1" applyBorder="1" applyAlignment="1">
      <alignment horizontal="right" vertical="center"/>
    </xf>
    <xf numFmtId="3" fontId="10" fillId="0" borderId="59" xfId="0" applyNumberFormat="1" applyFont="1" applyFill="1" applyBorder="1" applyAlignment="1">
      <alignment horizontal="right" vertical="center"/>
    </xf>
    <xf numFmtId="0" fontId="10" fillId="0" borderId="60" xfId="0" applyNumberFormat="1" applyFont="1" applyFill="1" applyBorder="1" applyAlignment="1" applyProtection="1">
      <alignment horizontal="left"/>
      <protection/>
    </xf>
    <xf numFmtId="0" fontId="10" fillId="0" borderId="56" xfId="0" applyNumberFormat="1" applyFont="1" applyFill="1" applyBorder="1" applyAlignment="1" applyProtection="1">
      <alignment horizontal="left"/>
      <protection/>
    </xf>
    <xf numFmtId="3" fontId="10" fillId="0" borderId="56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4" fontId="10" fillId="0" borderId="61" xfId="0" applyNumberFormat="1" applyFont="1" applyFill="1" applyBorder="1" applyAlignment="1" applyProtection="1">
      <alignment horizontal="left"/>
      <protection/>
    </xf>
    <xf numFmtId="14" fontId="10" fillId="0" borderId="62" xfId="0" applyNumberFormat="1" applyFont="1" applyFill="1" applyBorder="1" applyAlignment="1" applyProtection="1">
      <alignment horizontal="left"/>
      <protection/>
    </xf>
    <xf numFmtId="14" fontId="10" fillId="0" borderId="63" xfId="0" applyNumberFormat="1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D10" sqref="D10"/>
    </sheetView>
  </sheetViews>
  <sheetFormatPr defaultColWidth="11.421875" defaultRowHeight="12.75"/>
  <cols>
    <col min="1" max="1" width="2.8515625" style="13" customWidth="1"/>
    <col min="2" max="2" width="8.57421875" style="13" customWidth="1"/>
    <col min="3" max="3" width="1.8515625" style="13" customWidth="1"/>
    <col min="4" max="4" width="38.00390625" style="13" customWidth="1"/>
    <col min="5" max="5" width="12.57421875" style="13" customWidth="1"/>
    <col min="6" max="6" width="12.00390625" style="13" customWidth="1"/>
    <col min="7" max="8" width="12.28125" style="13" customWidth="1"/>
    <col min="9" max="16384" width="11.421875" style="13" customWidth="1"/>
  </cols>
  <sheetData>
    <row r="1" spans="1:8" ht="14.25" customHeight="1">
      <c r="A1" s="10"/>
      <c r="B1" s="11" t="s">
        <v>29</v>
      </c>
      <c r="C1" s="12"/>
      <c r="D1" s="12"/>
      <c r="E1" s="12"/>
      <c r="F1" s="12"/>
      <c r="G1" s="12"/>
      <c r="H1" s="12"/>
    </row>
    <row r="2" spans="1:8" ht="12.75" customHeight="1">
      <c r="A2" s="10"/>
      <c r="B2" s="11" t="s">
        <v>11</v>
      </c>
      <c r="C2" s="12"/>
      <c r="D2" s="12"/>
      <c r="E2" s="12"/>
      <c r="F2" s="12"/>
      <c r="G2" s="12"/>
      <c r="H2" s="12"/>
    </row>
    <row r="3" spans="1:8" ht="3.75" customHeight="1" thickBot="1">
      <c r="A3" s="10"/>
      <c r="B3" s="11"/>
      <c r="C3" s="12"/>
      <c r="D3" s="12"/>
      <c r="E3" s="12"/>
      <c r="F3" s="12"/>
      <c r="G3" s="12"/>
      <c r="H3" s="12"/>
    </row>
    <row r="4" spans="1:8" ht="15" customHeight="1" thickBot="1">
      <c r="A4" s="10"/>
      <c r="B4" s="7" t="s">
        <v>291</v>
      </c>
      <c r="C4" s="8"/>
      <c r="D4" s="8"/>
      <c r="E4" s="8"/>
      <c r="F4" s="8"/>
      <c r="G4" s="9"/>
      <c r="H4" s="9"/>
    </row>
    <row r="5" spans="1:8" ht="11.25">
      <c r="A5" s="10"/>
      <c r="B5" s="14" t="s">
        <v>35</v>
      </c>
      <c r="C5" s="15"/>
      <c r="D5" s="15"/>
      <c r="E5" s="15"/>
      <c r="F5" s="15"/>
      <c r="G5" s="15"/>
      <c r="H5" s="15"/>
    </row>
    <row r="6" spans="1:8" ht="9" customHeight="1" thickBot="1">
      <c r="A6" s="10"/>
      <c r="B6" s="12"/>
      <c r="C6" s="12"/>
      <c r="D6" s="12"/>
      <c r="E6" s="12"/>
      <c r="F6" s="12"/>
      <c r="G6" s="12"/>
      <c r="H6" s="12"/>
    </row>
    <row r="7" spans="1:8" ht="12" thickBot="1">
      <c r="A7" s="10"/>
      <c r="B7" s="67" t="s">
        <v>12</v>
      </c>
      <c r="C7" s="68"/>
      <c r="D7" s="69" t="s">
        <v>13</v>
      </c>
      <c r="E7" s="85">
        <v>40633</v>
      </c>
      <c r="F7" s="85">
        <v>40724</v>
      </c>
      <c r="G7" s="86">
        <v>40816</v>
      </c>
      <c r="H7" s="86">
        <v>40908</v>
      </c>
    </row>
    <row r="8" spans="1:8" ht="11.25">
      <c r="A8" s="10"/>
      <c r="B8" s="41"/>
      <c r="C8" s="12"/>
      <c r="D8" s="18" t="s">
        <v>99</v>
      </c>
      <c r="E8" s="77">
        <f>+E10+E21+E83+E87+E97+E99+E109+E118</f>
        <v>72594872</v>
      </c>
      <c r="F8" s="78">
        <f>+F10+F21+F83+F87+F97+F99+F109+F118</f>
        <v>34044223</v>
      </c>
      <c r="G8" s="79">
        <f>+G9+G21+G83+G87+G97+G99+G109+G118</f>
        <v>86277496</v>
      </c>
      <c r="H8" s="79">
        <f>+H9+H21+H83+H87+H97+H99+H109+H118</f>
        <v>70388792</v>
      </c>
    </row>
    <row r="9" spans="1:8" ht="11.25">
      <c r="A9" s="10"/>
      <c r="B9" s="46">
        <v>21</v>
      </c>
      <c r="C9" s="20"/>
      <c r="D9" s="112" t="s">
        <v>0</v>
      </c>
      <c r="E9" s="22">
        <f>+E10+E13+E18</f>
        <v>0</v>
      </c>
      <c r="F9" s="75">
        <f>+F10+F13+F18</f>
        <v>0</v>
      </c>
      <c r="G9" s="80">
        <f>+G10+G13+G16+G18</f>
        <v>8522118</v>
      </c>
      <c r="H9" s="80">
        <f>+H10+H13+H18</f>
        <v>160470</v>
      </c>
    </row>
    <row r="10" spans="1:8" ht="11.25">
      <c r="A10" s="10"/>
      <c r="B10" s="35" t="s">
        <v>14</v>
      </c>
      <c r="C10" s="23"/>
      <c r="D10" s="5" t="s">
        <v>15</v>
      </c>
      <c r="E10" s="1"/>
      <c r="F10" s="2"/>
      <c r="G10" s="25">
        <f>+G11</f>
        <v>53550</v>
      </c>
      <c r="H10" s="25">
        <f>+H12</f>
        <v>0</v>
      </c>
    </row>
    <row r="11" spans="1:8" ht="11.25">
      <c r="A11" s="10"/>
      <c r="B11" s="35" t="s">
        <v>16</v>
      </c>
      <c r="C11" s="23"/>
      <c r="D11" s="24" t="s">
        <v>36</v>
      </c>
      <c r="E11" s="1"/>
      <c r="F11" s="2"/>
      <c r="G11" s="25">
        <v>53550</v>
      </c>
      <c r="H11" s="25"/>
    </row>
    <row r="12" spans="1:8" ht="11.25">
      <c r="A12" s="10"/>
      <c r="B12" s="35"/>
      <c r="C12" s="23"/>
      <c r="D12" s="24"/>
      <c r="E12" s="1"/>
      <c r="F12" s="2"/>
      <c r="G12" s="25"/>
      <c r="H12" s="25"/>
    </row>
    <row r="13" spans="1:8" ht="11.25">
      <c r="A13" s="10"/>
      <c r="B13" s="35" t="s">
        <v>17</v>
      </c>
      <c r="C13" s="23"/>
      <c r="D13" s="5" t="s">
        <v>2</v>
      </c>
      <c r="E13" s="1"/>
      <c r="F13" s="2"/>
      <c r="G13" s="25">
        <f>+G14</f>
        <v>0</v>
      </c>
      <c r="H13" s="25"/>
    </row>
    <row r="14" spans="1:8" ht="11.25">
      <c r="A14" s="10"/>
      <c r="B14" s="35" t="s">
        <v>41</v>
      </c>
      <c r="C14" s="23"/>
      <c r="D14" s="24" t="s">
        <v>1</v>
      </c>
      <c r="E14" s="1"/>
      <c r="F14" s="2"/>
      <c r="G14" s="25"/>
      <c r="H14" s="25"/>
    </row>
    <row r="15" spans="1:8" ht="11.25">
      <c r="A15" s="10"/>
      <c r="B15" s="35" t="s">
        <v>41</v>
      </c>
      <c r="C15" s="23"/>
      <c r="D15" s="24" t="s">
        <v>39</v>
      </c>
      <c r="E15" s="1"/>
      <c r="F15" s="2"/>
      <c r="G15" s="25"/>
      <c r="H15" s="25"/>
    </row>
    <row r="16" spans="1:8" ht="11.25">
      <c r="A16" s="10"/>
      <c r="B16" s="35" t="s">
        <v>282</v>
      </c>
      <c r="C16" s="23"/>
      <c r="D16" s="24"/>
      <c r="E16" s="1"/>
      <c r="F16" s="2"/>
      <c r="G16" s="25">
        <f>+G17</f>
        <v>859618</v>
      </c>
      <c r="H16" s="25"/>
    </row>
    <row r="17" spans="1:8" ht="11.25">
      <c r="A17" s="10"/>
      <c r="B17" s="35" t="s">
        <v>20</v>
      </c>
      <c r="C17" s="23"/>
      <c r="D17" s="24" t="s">
        <v>43</v>
      </c>
      <c r="E17" s="1"/>
      <c r="F17" s="2"/>
      <c r="G17" s="25">
        <v>859618</v>
      </c>
      <c r="H17" s="25"/>
    </row>
    <row r="18" spans="1:8" ht="11.25">
      <c r="A18" s="10"/>
      <c r="B18" s="35" t="s">
        <v>44</v>
      </c>
      <c r="C18" s="23"/>
      <c r="D18" s="24" t="s">
        <v>32</v>
      </c>
      <c r="E18" s="1">
        <f>+E19+E20</f>
        <v>0</v>
      </c>
      <c r="F18" s="2">
        <f>+F19+F20</f>
        <v>0</v>
      </c>
      <c r="G18" s="25">
        <f>+G19+G20</f>
        <v>7608950</v>
      </c>
      <c r="H18" s="25">
        <f>+H19+H20</f>
        <v>160470</v>
      </c>
    </row>
    <row r="19" spans="1:8" ht="11.25">
      <c r="A19" s="10"/>
      <c r="B19" s="35" t="s">
        <v>45</v>
      </c>
      <c r="C19" s="23"/>
      <c r="D19" s="24" t="s">
        <v>46</v>
      </c>
      <c r="E19" s="1"/>
      <c r="F19" s="2"/>
      <c r="G19" s="25">
        <v>2802477</v>
      </c>
      <c r="H19" s="25">
        <v>14280</v>
      </c>
    </row>
    <row r="20" spans="1:8" ht="11.25">
      <c r="A20" s="10"/>
      <c r="B20" s="35" t="s">
        <v>47</v>
      </c>
      <c r="C20" s="23"/>
      <c r="D20" s="24" t="s">
        <v>48</v>
      </c>
      <c r="E20" s="1"/>
      <c r="F20" s="2"/>
      <c r="G20" s="25">
        <v>4806473</v>
      </c>
      <c r="H20" s="25">
        <v>146190</v>
      </c>
    </row>
    <row r="21" spans="1:8" ht="13.5" customHeight="1">
      <c r="A21" s="10"/>
      <c r="B21" s="72">
        <v>22</v>
      </c>
      <c r="C21" s="26"/>
      <c r="D21" s="111" t="s">
        <v>21</v>
      </c>
      <c r="E21" s="28">
        <f>E22+E24+E28+E32+E45+E49+E57+E62+E70+E76+E80</f>
        <v>21196561</v>
      </c>
      <c r="F21" s="76">
        <f>F22+F24+F28+F32+F45+F49+F57+F62+F70+F76+F80</f>
        <v>19651366</v>
      </c>
      <c r="G21" s="81">
        <f>G22+G24+G28+G32+G45+G49+G57+G62+G70+G76+G80</f>
        <v>49721856</v>
      </c>
      <c r="H21" s="81">
        <f>H22+H24+H28+H32+H45+H49+H57+H62+H70+H76+H80</f>
        <v>52303157</v>
      </c>
    </row>
    <row r="22" spans="1:8" ht="11.25">
      <c r="A22" s="10"/>
      <c r="B22" s="34" t="s">
        <v>126</v>
      </c>
      <c r="C22" s="29"/>
      <c r="D22" s="27" t="s">
        <v>127</v>
      </c>
      <c r="E22" s="31">
        <f>+E23</f>
        <v>1130287</v>
      </c>
      <c r="F22" s="32">
        <f>+F23</f>
        <v>1303934</v>
      </c>
      <c r="G22" s="33">
        <f>+G23</f>
        <v>6177605</v>
      </c>
      <c r="H22" s="33">
        <f>+H23</f>
        <v>4238237</v>
      </c>
    </row>
    <row r="23" spans="1:8" ht="11.25">
      <c r="A23" s="10"/>
      <c r="B23" s="34" t="s">
        <v>125</v>
      </c>
      <c r="C23" s="29"/>
      <c r="D23" s="30" t="s">
        <v>128</v>
      </c>
      <c r="E23" s="31">
        <v>1130287</v>
      </c>
      <c r="F23" s="32">
        <v>1303934</v>
      </c>
      <c r="G23" s="33">
        <v>6177605</v>
      </c>
      <c r="H23" s="33">
        <v>4238237</v>
      </c>
    </row>
    <row r="24" spans="1:8" ht="11.25">
      <c r="A24" s="10"/>
      <c r="B24" s="34" t="s">
        <v>201</v>
      </c>
      <c r="C24" s="29"/>
      <c r="D24" s="27" t="s">
        <v>202</v>
      </c>
      <c r="E24" s="31">
        <f>+E26+E27</f>
        <v>571167</v>
      </c>
      <c r="F24" s="32">
        <f>+F26+F27</f>
        <v>1253168</v>
      </c>
      <c r="G24" s="33">
        <f>+G26+G27+G25</f>
        <v>4354183</v>
      </c>
      <c r="H24" s="33">
        <f>+H26+H27+H25</f>
        <v>612326</v>
      </c>
    </row>
    <row r="25" spans="1:8" ht="11.25">
      <c r="A25" s="10"/>
      <c r="B25" s="34" t="s">
        <v>203</v>
      </c>
      <c r="C25" s="29"/>
      <c r="D25" s="30" t="s">
        <v>204</v>
      </c>
      <c r="E25" s="31"/>
      <c r="F25" s="32"/>
      <c r="G25" s="33">
        <v>110651</v>
      </c>
      <c r="H25" s="33">
        <v>7150</v>
      </c>
    </row>
    <row r="26" spans="1:8" ht="11.25">
      <c r="A26" s="10"/>
      <c r="B26" s="34" t="s">
        <v>217</v>
      </c>
      <c r="C26" s="29"/>
      <c r="D26" s="30" t="s">
        <v>218</v>
      </c>
      <c r="E26" s="31">
        <v>468005</v>
      </c>
      <c r="F26" s="32">
        <v>810857</v>
      </c>
      <c r="G26" s="33">
        <v>3260414</v>
      </c>
      <c r="H26" s="33">
        <v>605176</v>
      </c>
    </row>
    <row r="27" spans="1:8" ht="11.25">
      <c r="A27" s="10"/>
      <c r="B27" s="34" t="s">
        <v>246</v>
      </c>
      <c r="C27" s="29"/>
      <c r="D27" s="30" t="s">
        <v>247</v>
      </c>
      <c r="E27" s="31">
        <v>103162</v>
      </c>
      <c r="F27" s="32">
        <v>442311</v>
      </c>
      <c r="G27" s="33">
        <v>983118</v>
      </c>
      <c r="H27" s="33"/>
    </row>
    <row r="28" spans="1:8" ht="11.25">
      <c r="A28" s="10"/>
      <c r="B28" s="34" t="s">
        <v>161</v>
      </c>
      <c r="C28" s="29"/>
      <c r="D28" s="27" t="s">
        <v>219</v>
      </c>
      <c r="E28" s="28">
        <f>+E29+E30+E31</f>
        <v>4086700</v>
      </c>
      <c r="F28" s="76">
        <f>+F29+F31</f>
        <v>3533750</v>
      </c>
      <c r="G28" s="81">
        <f>+G29+G30</f>
        <v>3505900</v>
      </c>
      <c r="H28" s="81">
        <v>11600</v>
      </c>
    </row>
    <row r="29" spans="1:8" ht="11.25">
      <c r="A29" s="10"/>
      <c r="B29" s="34" t="s">
        <v>162</v>
      </c>
      <c r="C29" s="29"/>
      <c r="D29" s="30" t="s">
        <v>3</v>
      </c>
      <c r="E29" s="31">
        <v>4078200</v>
      </c>
      <c r="F29" s="32">
        <v>3533750</v>
      </c>
      <c r="G29" s="33">
        <v>3500000</v>
      </c>
      <c r="H29" s="33"/>
    </row>
    <row r="30" spans="1:8" ht="11.25">
      <c r="A30" s="10"/>
      <c r="B30" s="34" t="s">
        <v>276</v>
      </c>
      <c r="C30" s="29"/>
      <c r="D30" s="30" t="s">
        <v>277</v>
      </c>
      <c r="E30" s="31">
        <v>8500</v>
      </c>
      <c r="F30" s="32"/>
      <c r="G30" s="33">
        <v>5900</v>
      </c>
      <c r="H30" s="33">
        <v>11600</v>
      </c>
    </row>
    <row r="31" spans="1:8" ht="11.25">
      <c r="A31" s="10"/>
      <c r="B31" s="34" t="s">
        <v>220</v>
      </c>
      <c r="C31" s="29"/>
      <c r="D31" s="30" t="s">
        <v>221</v>
      </c>
      <c r="E31" s="31"/>
      <c r="F31" s="32"/>
      <c r="G31" s="33"/>
      <c r="H31" s="33"/>
    </row>
    <row r="32" spans="1:8" ht="11.25">
      <c r="A32" s="10"/>
      <c r="B32" s="35" t="s">
        <v>49</v>
      </c>
      <c r="C32" s="23"/>
      <c r="D32" s="5" t="s">
        <v>50</v>
      </c>
      <c r="E32" s="1">
        <f>+E33+E34+E35+E36+E37+E38+E39+E40+E41+E42+E43+E44</f>
        <v>9254029</v>
      </c>
      <c r="F32" s="2">
        <f>+F33+F34+F35+F36+F37+F38+F39+F40+F41+F42+F43+F44</f>
        <v>9012724</v>
      </c>
      <c r="G32" s="25">
        <f>+G33+G34+G35+G36+G37+G38+G39+G40+G41+G42+G43+G44</f>
        <v>21292561</v>
      </c>
      <c r="H32" s="48">
        <f>+H33+H34+H35+H36+H37+H38+H39+H40+H41+H42+H43+H44</f>
        <v>19659485</v>
      </c>
    </row>
    <row r="33" spans="1:8" ht="11.25">
      <c r="A33" s="10"/>
      <c r="B33" s="35" t="s">
        <v>129</v>
      </c>
      <c r="C33" s="23"/>
      <c r="D33" s="24" t="s">
        <v>4</v>
      </c>
      <c r="E33" s="1">
        <v>3933039</v>
      </c>
      <c r="F33" s="2">
        <v>1147296</v>
      </c>
      <c r="G33" s="25">
        <v>2187199</v>
      </c>
      <c r="H33" s="25">
        <v>1286967</v>
      </c>
    </row>
    <row r="34" spans="1:8" ht="11.25">
      <c r="A34" s="10"/>
      <c r="B34" s="35" t="s">
        <v>192</v>
      </c>
      <c r="C34" s="23"/>
      <c r="D34" s="24" t="s">
        <v>222</v>
      </c>
      <c r="E34" s="1">
        <v>78497</v>
      </c>
      <c r="F34" s="2">
        <v>30600</v>
      </c>
      <c r="G34" s="25">
        <v>373731</v>
      </c>
      <c r="H34" s="25">
        <v>1132453</v>
      </c>
    </row>
    <row r="35" spans="1:8" ht="11.25">
      <c r="A35" s="10"/>
      <c r="B35" s="35" t="s">
        <v>205</v>
      </c>
      <c r="C35" s="23"/>
      <c r="D35" s="24" t="s">
        <v>239</v>
      </c>
      <c r="E35" s="1">
        <v>52500</v>
      </c>
      <c r="F35" s="2">
        <v>508011</v>
      </c>
      <c r="G35" s="25">
        <v>508011</v>
      </c>
      <c r="H35" s="25">
        <v>2219028</v>
      </c>
    </row>
    <row r="36" spans="1:8" ht="11.25">
      <c r="A36" s="10"/>
      <c r="B36" s="35" t="s">
        <v>51</v>
      </c>
      <c r="C36" s="23"/>
      <c r="D36" s="24" t="s">
        <v>52</v>
      </c>
      <c r="E36" s="1">
        <v>392388</v>
      </c>
      <c r="F36" s="2">
        <v>92137</v>
      </c>
      <c r="G36" s="25">
        <v>313350</v>
      </c>
      <c r="H36" s="25">
        <v>291985</v>
      </c>
    </row>
    <row r="37" spans="1:8" ht="11.25">
      <c r="A37" s="10"/>
      <c r="B37" s="35" t="s">
        <v>176</v>
      </c>
      <c r="C37" s="23"/>
      <c r="D37" s="24" t="s">
        <v>223</v>
      </c>
      <c r="E37" s="1"/>
      <c r="F37" s="2"/>
      <c r="G37" s="25">
        <v>84000</v>
      </c>
      <c r="H37" s="25">
        <v>84000</v>
      </c>
    </row>
    <row r="38" spans="1:8" ht="11.25">
      <c r="A38" s="10"/>
      <c r="B38" s="35" t="s">
        <v>130</v>
      </c>
      <c r="C38" s="23"/>
      <c r="D38" s="24" t="s">
        <v>131</v>
      </c>
      <c r="E38" s="1">
        <v>797798</v>
      </c>
      <c r="F38" s="2">
        <v>2665709</v>
      </c>
      <c r="G38" s="25">
        <v>5361118</v>
      </c>
      <c r="H38" s="25">
        <v>3274172</v>
      </c>
    </row>
    <row r="39" spans="1:8" ht="13.5" customHeight="1">
      <c r="A39" s="10"/>
      <c r="B39" s="35" t="s">
        <v>132</v>
      </c>
      <c r="C39" s="23"/>
      <c r="D39" s="24" t="s">
        <v>133</v>
      </c>
      <c r="E39" s="1">
        <v>2034071</v>
      </c>
      <c r="F39" s="2">
        <v>1665959</v>
      </c>
      <c r="G39" s="25">
        <v>6684046</v>
      </c>
      <c r="H39" s="25">
        <v>5760453</v>
      </c>
    </row>
    <row r="40" spans="1:8" ht="11.25">
      <c r="A40" s="10"/>
      <c r="B40" s="35" t="s">
        <v>134</v>
      </c>
      <c r="C40" s="23"/>
      <c r="D40" s="24" t="s">
        <v>135</v>
      </c>
      <c r="E40" s="1">
        <v>351537</v>
      </c>
      <c r="F40" s="2">
        <v>2315972</v>
      </c>
      <c r="G40" s="25">
        <v>2765473</v>
      </c>
      <c r="H40" s="25">
        <v>2519217</v>
      </c>
    </row>
    <row r="41" spans="1:8" ht="11.25">
      <c r="A41" s="10"/>
      <c r="B41" s="35" t="s">
        <v>53</v>
      </c>
      <c r="C41" s="23"/>
      <c r="D41" s="24" t="s">
        <v>54</v>
      </c>
      <c r="E41" s="1">
        <v>1097122</v>
      </c>
      <c r="F41" s="2">
        <v>283352</v>
      </c>
      <c r="G41" s="25">
        <v>1627764</v>
      </c>
      <c r="H41" s="25">
        <v>1477020</v>
      </c>
    </row>
    <row r="42" spans="1:8" ht="11.25">
      <c r="A42" s="10"/>
      <c r="B42" s="35" t="s">
        <v>209</v>
      </c>
      <c r="C42" s="23"/>
      <c r="D42" s="24" t="s">
        <v>210</v>
      </c>
      <c r="E42" s="1">
        <v>92960</v>
      </c>
      <c r="F42" s="2"/>
      <c r="G42" s="25">
        <v>245588</v>
      </c>
      <c r="H42" s="25">
        <v>488201</v>
      </c>
    </row>
    <row r="43" spans="1:8" ht="11.25">
      <c r="A43" s="10"/>
      <c r="B43" s="35" t="s">
        <v>244</v>
      </c>
      <c r="C43" s="23"/>
      <c r="D43" s="24" t="s">
        <v>245</v>
      </c>
      <c r="E43" s="1"/>
      <c r="F43" s="2"/>
      <c r="G43" s="25">
        <v>172075</v>
      </c>
      <c r="H43" s="25">
        <v>359332</v>
      </c>
    </row>
    <row r="44" spans="1:9" ht="9.75" customHeight="1">
      <c r="A44" s="10"/>
      <c r="B44" s="35" t="s">
        <v>195</v>
      </c>
      <c r="C44" s="23"/>
      <c r="D44" s="24" t="s">
        <v>67</v>
      </c>
      <c r="E44" s="1">
        <v>424117</v>
      </c>
      <c r="F44" s="2">
        <v>303688</v>
      </c>
      <c r="G44" s="25">
        <v>970206</v>
      </c>
      <c r="H44" s="25">
        <v>766657</v>
      </c>
      <c r="I44" s="52"/>
    </row>
    <row r="45" spans="1:8" ht="11.25">
      <c r="A45" s="10"/>
      <c r="B45" s="35" t="s">
        <v>55</v>
      </c>
      <c r="C45" s="23"/>
      <c r="D45" s="5" t="s">
        <v>56</v>
      </c>
      <c r="E45" s="1">
        <f>+E46+E47+E48</f>
        <v>0</v>
      </c>
      <c r="F45" s="2">
        <f>+F46+F47+F48</f>
        <v>321404</v>
      </c>
      <c r="G45" s="25">
        <f>+G46+G47+G48</f>
        <v>837572</v>
      </c>
      <c r="H45" s="48">
        <f>+H46+H47+H48</f>
        <v>2340944</v>
      </c>
    </row>
    <row r="46" spans="1:8" ht="11.25">
      <c r="A46" s="10"/>
      <c r="B46" s="35" t="s">
        <v>101</v>
      </c>
      <c r="C46" s="23"/>
      <c r="D46" s="24" t="s">
        <v>102</v>
      </c>
      <c r="E46" s="1"/>
      <c r="F46" s="2"/>
      <c r="G46" s="25"/>
      <c r="H46" s="25">
        <v>1889970</v>
      </c>
    </row>
    <row r="47" spans="1:8" ht="11.25">
      <c r="A47" s="10"/>
      <c r="B47" s="35" t="s">
        <v>105</v>
      </c>
      <c r="C47" s="23"/>
      <c r="D47" s="24" t="s">
        <v>106</v>
      </c>
      <c r="E47" s="1"/>
      <c r="F47" s="2"/>
      <c r="G47" s="25"/>
      <c r="H47" s="25"/>
    </row>
    <row r="48" spans="1:9" ht="11.25">
      <c r="A48" s="10"/>
      <c r="B48" s="35" t="s">
        <v>103</v>
      </c>
      <c r="C48" s="23"/>
      <c r="D48" s="24" t="s">
        <v>104</v>
      </c>
      <c r="E48" s="1"/>
      <c r="F48" s="2">
        <v>321404</v>
      </c>
      <c r="G48" s="25">
        <v>837572</v>
      </c>
      <c r="H48" s="25">
        <v>450974</v>
      </c>
      <c r="I48" s="52"/>
    </row>
    <row r="49" spans="1:8" ht="13.5" customHeight="1">
      <c r="A49" s="10"/>
      <c r="B49" s="34" t="s">
        <v>61</v>
      </c>
      <c r="C49" s="29"/>
      <c r="D49" s="27" t="s">
        <v>25</v>
      </c>
      <c r="E49" s="31">
        <f>+E50+E51+E52+E53+E54+E55+E56</f>
        <v>1248777</v>
      </c>
      <c r="F49" s="32">
        <f>+F50+F51+F52+F53+F54+F55+F56</f>
        <v>1255803</v>
      </c>
      <c r="G49" s="33">
        <f>+G50+G51+G52+G53+G54+G55+G56</f>
        <v>4148232</v>
      </c>
      <c r="H49" s="81">
        <f>+H50+H51+H52+H53+H54+H55+H56</f>
        <v>2989894</v>
      </c>
    </row>
    <row r="50" spans="1:8" ht="11.25">
      <c r="A50" s="10"/>
      <c r="B50" s="34" t="s">
        <v>107</v>
      </c>
      <c r="C50" s="29"/>
      <c r="D50" s="30" t="s">
        <v>108</v>
      </c>
      <c r="E50" s="31">
        <v>500000</v>
      </c>
      <c r="F50" s="32"/>
      <c r="G50" s="33">
        <v>817530</v>
      </c>
      <c r="H50" s="33">
        <v>1963857</v>
      </c>
    </row>
    <row r="51" spans="1:8" ht="11.25">
      <c r="A51" s="10"/>
      <c r="B51" s="35" t="s">
        <v>62</v>
      </c>
      <c r="C51" s="23"/>
      <c r="D51" s="24" t="s">
        <v>63</v>
      </c>
      <c r="E51" s="1">
        <v>677377</v>
      </c>
      <c r="F51" s="2">
        <v>529903</v>
      </c>
      <c r="G51" s="25">
        <v>2890402</v>
      </c>
      <c r="H51" s="25">
        <v>918937</v>
      </c>
    </row>
    <row r="52" spans="1:8" ht="11.25">
      <c r="A52" s="10"/>
      <c r="B52" s="35" t="s">
        <v>251</v>
      </c>
      <c r="C52" s="23"/>
      <c r="D52" s="24" t="s">
        <v>271</v>
      </c>
      <c r="E52" s="1"/>
      <c r="F52" s="2">
        <v>285600</v>
      </c>
      <c r="G52" s="25"/>
      <c r="H52" s="25"/>
    </row>
    <row r="53" spans="1:8" ht="11.25">
      <c r="A53" s="10"/>
      <c r="B53" s="35" t="s">
        <v>109</v>
      </c>
      <c r="C53" s="23"/>
      <c r="D53" s="24" t="s">
        <v>110</v>
      </c>
      <c r="E53" s="1"/>
      <c r="F53" s="2"/>
      <c r="G53" s="25"/>
      <c r="H53" s="25"/>
    </row>
    <row r="54" spans="1:8" ht="11.25">
      <c r="A54" s="10"/>
      <c r="B54" s="35" t="s">
        <v>64</v>
      </c>
      <c r="C54" s="23"/>
      <c r="D54" s="24" t="s">
        <v>65</v>
      </c>
      <c r="E54" s="1"/>
      <c r="F54" s="2">
        <v>440300</v>
      </c>
      <c r="G54" s="25">
        <v>440300</v>
      </c>
      <c r="H54" s="25">
        <v>107100</v>
      </c>
    </row>
    <row r="55" spans="1:8" ht="11.25">
      <c r="A55" s="10"/>
      <c r="B55" s="35" t="s">
        <v>211</v>
      </c>
      <c r="C55" s="23"/>
      <c r="D55" s="24" t="s">
        <v>224</v>
      </c>
      <c r="E55" s="1"/>
      <c r="F55" s="2"/>
      <c r="G55" s="25"/>
      <c r="H55" s="25"/>
    </row>
    <row r="56" spans="1:9" ht="11.25">
      <c r="A56" s="10"/>
      <c r="B56" s="35" t="s">
        <v>66</v>
      </c>
      <c r="C56" s="23"/>
      <c r="D56" s="24" t="s">
        <v>67</v>
      </c>
      <c r="E56" s="1">
        <v>71400</v>
      </c>
      <c r="F56" s="2"/>
      <c r="G56" s="25"/>
      <c r="H56" s="25"/>
      <c r="I56" s="52"/>
    </row>
    <row r="57" spans="1:8" ht="11.25">
      <c r="A57" s="10"/>
      <c r="B57" s="35" t="s">
        <v>68</v>
      </c>
      <c r="C57" s="23"/>
      <c r="D57" s="5" t="s">
        <v>6</v>
      </c>
      <c r="E57" s="1">
        <f>+E58+E59+E60</f>
        <v>167076</v>
      </c>
      <c r="F57" s="2">
        <f>+F58+F59+F60</f>
        <v>258087</v>
      </c>
      <c r="G57" s="25">
        <f>+G58+G59+G60</f>
        <v>2275652</v>
      </c>
      <c r="H57" s="48">
        <f>+H58+H59+H60</f>
        <v>735263</v>
      </c>
    </row>
    <row r="58" spans="1:8" ht="11.25">
      <c r="A58" s="10"/>
      <c r="B58" s="35" t="s">
        <v>69</v>
      </c>
      <c r="C58" s="23"/>
      <c r="D58" s="24" t="s">
        <v>70</v>
      </c>
      <c r="E58" s="1"/>
      <c r="F58" s="2">
        <v>174787</v>
      </c>
      <c r="G58" s="25">
        <v>204787</v>
      </c>
      <c r="H58" s="25">
        <v>137088</v>
      </c>
    </row>
    <row r="59" spans="1:8" ht="11.25">
      <c r="A59" s="10"/>
      <c r="B59" s="35" t="s">
        <v>196</v>
      </c>
      <c r="C59" s="23"/>
      <c r="D59" s="24" t="s">
        <v>197</v>
      </c>
      <c r="E59" s="1">
        <v>167076</v>
      </c>
      <c r="F59" s="2">
        <v>83300</v>
      </c>
      <c r="G59" s="25">
        <v>1785265</v>
      </c>
      <c r="H59" s="25">
        <v>598175</v>
      </c>
    </row>
    <row r="60" spans="1:9" ht="12" customHeight="1">
      <c r="A60" s="10"/>
      <c r="B60" s="35" t="s">
        <v>111</v>
      </c>
      <c r="C60" s="23"/>
      <c r="D60" s="24" t="s">
        <v>67</v>
      </c>
      <c r="E60" s="1"/>
      <c r="F60" s="2"/>
      <c r="G60" s="25">
        <v>285600</v>
      </c>
      <c r="H60" s="25"/>
      <c r="I60" s="52"/>
    </row>
    <row r="61" spans="1:8" ht="14.25" customHeight="1">
      <c r="A61" s="10"/>
      <c r="B61" s="35"/>
      <c r="C61" s="23"/>
      <c r="D61" s="24"/>
      <c r="E61" s="1"/>
      <c r="F61" s="2"/>
      <c r="G61" s="25"/>
      <c r="H61" s="25"/>
    </row>
    <row r="62" spans="1:8" ht="13.5" customHeight="1">
      <c r="A62" s="10"/>
      <c r="B62" s="35" t="s">
        <v>71</v>
      </c>
      <c r="C62" s="23"/>
      <c r="D62" s="5" t="s">
        <v>5</v>
      </c>
      <c r="E62" s="1">
        <f>+E63+E64+E65+E66+E67+E68+E69</f>
        <v>3710910</v>
      </c>
      <c r="F62" s="2">
        <f>+F63+F64+F65+F66+F67+F68+F69</f>
        <v>1756476</v>
      </c>
      <c r="G62" s="25">
        <f>+G63+G64+G65+G66+G67+G68+G69</f>
        <v>4688508</v>
      </c>
      <c r="H62" s="48">
        <f>+H63+H64+H65+H66+H67+H68+H69</f>
        <v>13550569</v>
      </c>
    </row>
    <row r="63" spans="1:8" ht="11.25">
      <c r="A63" s="10"/>
      <c r="B63" s="35" t="s">
        <v>72</v>
      </c>
      <c r="C63" s="23"/>
      <c r="D63" s="24" t="s">
        <v>26</v>
      </c>
      <c r="E63" s="1"/>
      <c r="F63" s="2">
        <v>606720</v>
      </c>
      <c r="G63" s="25"/>
      <c r="H63" s="25">
        <v>3640320</v>
      </c>
    </row>
    <row r="64" spans="1:8" ht="11.25">
      <c r="A64" s="10"/>
      <c r="B64" s="35" t="s">
        <v>73</v>
      </c>
      <c r="C64" s="23"/>
      <c r="D64" s="24" t="s">
        <v>74</v>
      </c>
      <c r="E64" s="1"/>
      <c r="F64" s="2"/>
      <c r="G64" s="25">
        <v>1059100</v>
      </c>
      <c r="H64" s="25">
        <v>1761914</v>
      </c>
    </row>
    <row r="65" spans="1:8" ht="11.25">
      <c r="A65" s="10"/>
      <c r="B65" s="35" t="s">
        <v>112</v>
      </c>
      <c r="C65" s="23"/>
      <c r="D65" s="24" t="s">
        <v>113</v>
      </c>
      <c r="E65" s="1"/>
      <c r="F65" s="2"/>
      <c r="G65" s="25"/>
      <c r="H65" s="25"/>
    </row>
    <row r="66" spans="1:8" ht="11.25">
      <c r="A66" s="10"/>
      <c r="B66" s="35" t="s">
        <v>75</v>
      </c>
      <c r="C66" s="23"/>
      <c r="D66" s="24" t="s">
        <v>76</v>
      </c>
      <c r="E66" s="1">
        <v>3445200</v>
      </c>
      <c r="F66" s="2">
        <v>625150</v>
      </c>
      <c r="G66" s="25">
        <v>2311170</v>
      </c>
      <c r="H66" s="25">
        <v>5490440</v>
      </c>
    </row>
    <row r="67" spans="1:8" ht="11.25">
      <c r="A67" s="10"/>
      <c r="B67" s="35" t="s">
        <v>225</v>
      </c>
      <c r="C67" s="23"/>
      <c r="D67" s="24" t="s">
        <v>226</v>
      </c>
      <c r="E67" s="1">
        <v>75000</v>
      </c>
      <c r="F67" s="2"/>
      <c r="G67" s="25"/>
      <c r="H67" s="25"/>
    </row>
    <row r="68" spans="1:8" ht="11.25">
      <c r="A68" s="10"/>
      <c r="B68" s="35" t="s">
        <v>114</v>
      </c>
      <c r="C68" s="23"/>
      <c r="D68" s="24" t="s">
        <v>115</v>
      </c>
      <c r="E68" s="1">
        <v>180000</v>
      </c>
      <c r="F68" s="2"/>
      <c r="G68" s="25">
        <v>1289500</v>
      </c>
      <c r="H68" s="25">
        <v>618800</v>
      </c>
    </row>
    <row r="69" spans="1:9" ht="12.75" customHeight="1">
      <c r="A69" s="10"/>
      <c r="B69" s="35" t="s">
        <v>77</v>
      </c>
      <c r="C69" s="23"/>
      <c r="D69" s="24" t="s">
        <v>67</v>
      </c>
      <c r="E69" s="1">
        <v>10710</v>
      </c>
      <c r="F69" s="2">
        <v>524606</v>
      </c>
      <c r="G69" s="25">
        <v>28738</v>
      </c>
      <c r="H69" s="25">
        <v>2039095</v>
      </c>
      <c r="I69" s="52"/>
    </row>
    <row r="70" spans="1:8" ht="14.25" customHeight="1">
      <c r="A70" s="10"/>
      <c r="B70" s="35" t="s">
        <v>78</v>
      </c>
      <c r="C70" s="23"/>
      <c r="D70" s="5" t="s">
        <v>79</v>
      </c>
      <c r="E70" s="1">
        <f>+E71+E72+E73+E74+E75</f>
        <v>830115</v>
      </c>
      <c r="F70" s="2">
        <f>+F71+F72+F73+F74+F75</f>
        <v>840020</v>
      </c>
      <c r="G70" s="25">
        <f>+G71+G72+G73+G74+G75</f>
        <v>1683843</v>
      </c>
      <c r="H70" s="48">
        <f>+H71+H72+H73+H74+H75</f>
        <v>7328839</v>
      </c>
    </row>
    <row r="71" spans="1:8" ht="14.25" customHeight="1">
      <c r="A71" s="10"/>
      <c r="B71" s="35" t="s">
        <v>136</v>
      </c>
      <c r="C71" s="23"/>
      <c r="D71" s="24" t="s">
        <v>137</v>
      </c>
      <c r="E71" s="1"/>
      <c r="F71" s="2"/>
      <c r="G71" s="25"/>
      <c r="H71" s="25"/>
    </row>
    <row r="72" spans="1:8" ht="11.25">
      <c r="A72" s="10"/>
      <c r="B72" s="35" t="s">
        <v>80</v>
      </c>
      <c r="C72" s="23"/>
      <c r="D72" s="24" t="s">
        <v>81</v>
      </c>
      <c r="E72" s="1"/>
      <c r="F72" s="2"/>
      <c r="G72" s="25"/>
      <c r="H72" s="25"/>
    </row>
    <row r="73" spans="1:8" ht="11.25">
      <c r="A73" s="10"/>
      <c r="B73" s="35" t="s">
        <v>116</v>
      </c>
      <c r="C73" s="23"/>
      <c r="D73" s="24" t="s">
        <v>117</v>
      </c>
      <c r="E73" s="1"/>
      <c r="F73" s="2"/>
      <c r="G73" s="25"/>
      <c r="H73" s="25">
        <v>1334710</v>
      </c>
    </row>
    <row r="74" spans="1:8" ht="11.25">
      <c r="A74" s="10"/>
      <c r="B74" s="35" t="s">
        <v>138</v>
      </c>
      <c r="C74" s="23"/>
      <c r="D74" s="24" t="s">
        <v>139</v>
      </c>
      <c r="E74" s="1"/>
      <c r="F74" s="2"/>
      <c r="G74" s="25"/>
      <c r="H74" s="25"/>
    </row>
    <row r="75" spans="1:9" ht="11.25">
      <c r="A75" s="10"/>
      <c r="B75" s="35" t="s">
        <v>82</v>
      </c>
      <c r="C75" s="23"/>
      <c r="D75" s="24" t="s">
        <v>67</v>
      </c>
      <c r="E75" s="1">
        <v>830115</v>
      </c>
      <c r="F75" s="2">
        <v>840020</v>
      </c>
      <c r="G75" s="25">
        <v>1683843</v>
      </c>
      <c r="H75" s="25">
        <v>5994129</v>
      </c>
      <c r="I75" s="52"/>
    </row>
    <row r="76" spans="1:8" ht="11.25">
      <c r="A76" s="10"/>
      <c r="B76" s="35" t="s">
        <v>22</v>
      </c>
      <c r="C76" s="23"/>
      <c r="D76" s="5" t="s">
        <v>140</v>
      </c>
      <c r="E76" s="1">
        <f>+E77+E78+E79</f>
        <v>197500</v>
      </c>
      <c r="F76" s="2">
        <f>+F77+F78+F79</f>
        <v>116000</v>
      </c>
      <c r="G76" s="25">
        <f>+G77+G78+G79</f>
        <v>757800</v>
      </c>
      <c r="H76" s="48">
        <f>+H77+H78+H79</f>
        <v>811000</v>
      </c>
    </row>
    <row r="77" spans="1:8" ht="11.25">
      <c r="A77" s="10"/>
      <c r="B77" s="35" t="s">
        <v>141</v>
      </c>
      <c r="C77" s="23"/>
      <c r="D77" s="24" t="s">
        <v>142</v>
      </c>
      <c r="E77" s="1">
        <v>197500</v>
      </c>
      <c r="F77" s="2">
        <v>116000</v>
      </c>
      <c r="G77" s="25">
        <v>341000</v>
      </c>
      <c r="H77" s="25">
        <v>811000</v>
      </c>
    </row>
    <row r="78" spans="1:8" ht="11.25">
      <c r="A78" s="10"/>
      <c r="B78" s="35" t="s">
        <v>264</v>
      </c>
      <c r="C78" s="23"/>
      <c r="D78" s="24" t="s">
        <v>265</v>
      </c>
      <c r="E78" s="1"/>
      <c r="F78" s="2"/>
      <c r="G78" s="25">
        <v>416800</v>
      </c>
      <c r="H78" s="25"/>
    </row>
    <row r="79" spans="1:8" ht="11.25">
      <c r="A79" s="10"/>
      <c r="B79" s="35" t="s">
        <v>198</v>
      </c>
      <c r="C79" s="23"/>
      <c r="D79" s="24" t="s">
        <v>67</v>
      </c>
      <c r="E79" s="1"/>
      <c r="F79" s="2"/>
      <c r="G79" s="25"/>
      <c r="H79" s="25"/>
    </row>
    <row r="80" spans="1:8" ht="11.25">
      <c r="A80" s="10"/>
      <c r="B80" s="35" t="s">
        <v>23</v>
      </c>
      <c r="C80" s="23"/>
      <c r="D80" s="5" t="s">
        <v>83</v>
      </c>
      <c r="E80" s="1"/>
      <c r="F80" s="2"/>
      <c r="G80" s="25"/>
      <c r="H80" s="48">
        <f>+H82</f>
        <v>25000</v>
      </c>
    </row>
    <row r="81" spans="1:8" ht="11.25" customHeight="1">
      <c r="A81" s="10"/>
      <c r="B81" s="35" t="s">
        <v>24</v>
      </c>
      <c r="C81" s="23"/>
      <c r="D81" s="24" t="s">
        <v>7</v>
      </c>
      <c r="E81" s="1"/>
      <c r="F81" s="2"/>
      <c r="G81" s="25"/>
      <c r="H81" s="25"/>
    </row>
    <row r="82" spans="1:8" ht="11.25" customHeight="1">
      <c r="A82" s="10"/>
      <c r="B82" s="35" t="s">
        <v>287</v>
      </c>
      <c r="C82" s="23"/>
      <c r="D82" s="24" t="s">
        <v>288</v>
      </c>
      <c r="E82" s="1"/>
      <c r="F82" s="2"/>
      <c r="G82" s="25"/>
      <c r="H82" s="25">
        <v>25000</v>
      </c>
    </row>
    <row r="83" spans="1:8" ht="13.5" customHeight="1">
      <c r="A83" s="10"/>
      <c r="B83" s="3">
        <v>23</v>
      </c>
      <c r="C83" s="4"/>
      <c r="D83" s="110" t="s">
        <v>143</v>
      </c>
      <c r="E83" s="1"/>
      <c r="F83" s="2"/>
      <c r="G83" s="25"/>
      <c r="H83" s="25"/>
    </row>
    <row r="84" spans="1:8" ht="12" customHeight="1">
      <c r="A84" s="10"/>
      <c r="B84" s="35" t="s">
        <v>144</v>
      </c>
      <c r="C84" s="23"/>
      <c r="D84" s="24" t="s">
        <v>8</v>
      </c>
      <c r="E84" s="1"/>
      <c r="F84" s="2"/>
      <c r="G84" s="25"/>
      <c r="H84" s="25"/>
    </row>
    <row r="85" spans="1:8" ht="15" customHeight="1">
      <c r="A85" s="10"/>
      <c r="B85" s="35" t="s">
        <v>145</v>
      </c>
      <c r="C85" s="23"/>
      <c r="D85" s="24" t="s">
        <v>146</v>
      </c>
      <c r="E85" s="1"/>
      <c r="F85" s="2"/>
      <c r="G85" s="25"/>
      <c r="H85" s="25"/>
    </row>
    <row r="86" spans="1:8" ht="12" customHeight="1">
      <c r="A86" s="10"/>
      <c r="B86" s="35"/>
      <c r="C86" s="23"/>
      <c r="D86" s="24"/>
      <c r="E86" s="1"/>
      <c r="F86" s="2"/>
      <c r="G86" s="25"/>
      <c r="H86" s="25"/>
    </row>
    <row r="87" spans="1:8" ht="12" customHeight="1">
      <c r="A87" s="10"/>
      <c r="B87" s="3">
        <v>24</v>
      </c>
      <c r="C87" s="4"/>
      <c r="D87" s="110" t="s">
        <v>84</v>
      </c>
      <c r="E87" s="1">
        <f>+E88+E93</f>
        <v>1172264</v>
      </c>
      <c r="F87" s="2">
        <f>+F88+F93</f>
        <v>1236040</v>
      </c>
      <c r="G87" s="25">
        <f>+G88+G93</f>
        <v>4353840</v>
      </c>
      <c r="H87" s="48">
        <f>H88+H93</f>
        <v>6232271</v>
      </c>
    </row>
    <row r="88" spans="1:8" ht="11.25">
      <c r="A88" s="10"/>
      <c r="B88" s="35" t="s">
        <v>85</v>
      </c>
      <c r="C88" s="23"/>
      <c r="D88" s="24" t="s">
        <v>86</v>
      </c>
      <c r="E88" s="1">
        <f>+E89+E90+E91+E92</f>
        <v>1172264</v>
      </c>
      <c r="F88" s="2">
        <f>+F89+F90+F91+F92</f>
        <v>1236040</v>
      </c>
      <c r="G88" s="25">
        <v>4353840</v>
      </c>
      <c r="H88" s="25">
        <f>+H89+H90+H91+H92</f>
        <v>6232271</v>
      </c>
    </row>
    <row r="89" spans="1:8" ht="11.25">
      <c r="A89" s="10"/>
      <c r="B89" s="35" t="s">
        <v>241</v>
      </c>
      <c r="C89" s="23"/>
      <c r="D89" s="24" t="s">
        <v>267</v>
      </c>
      <c r="E89" s="1"/>
      <c r="F89" s="2"/>
      <c r="G89" s="25"/>
      <c r="H89" s="25"/>
    </row>
    <row r="90" spans="1:8" ht="11.25">
      <c r="A90" s="10"/>
      <c r="B90" s="35" t="s">
        <v>118</v>
      </c>
      <c r="C90" s="23"/>
      <c r="D90" s="24" t="s">
        <v>119</v>
      </c>
      <c r="E90" s="1"/>
      <c r="F90" s="2"/>
      <c r="G90" s="25"/>
      <c r="H90" s="25"/>
    </row>
    <row r="91" spans="1:8" ht="11.25">
      <c r="A91" s="10"/>
      <c r="B91" s="35" t="s">
        <v>87</v>
      </c>
      <c r="C91" s="23"/>
      <c r="D91" s="24" t="s">
        <v>88</v>
      </c>
      <c r="E91" s="1">
        <v>481286</v>
      </c>
      <c r="F91" s="2">
        <v>462350</v>
      </c>
      <c r="G91" s="25">
        <v>1218798</v>
      </c>
      <c r="H91" s="25">
        <v>1190775</v>
      </c>
    </row>
    <row r="92" spans="1:9" ht="11.25">
      <c r="A92" s="10"/>
      <c r="B92" s="35" t="s">
        <v>199</v>
      </c>
      <c r="C92" s="23"/>
      <c r="D92" s="24" t="s">
        <v>200</v>
      </c>
      <c r="E92" s="1">
        <v>690978</v>
      </c>
      <c r="F92" s="2">
        <v>773690</v>
      </c>
      <c r="G92" s="25">
        <v>3135042</v>
      </c>
      <c r="H92" s="25">
        <v>5041496</v>
      </c>
      <c r="I92" s="52"/>
    </row>
    <row r="93" spans="1:8" ht="11.25">
      <c r="A93" s="10"/>
      <c r="B93" s="35" t="s">
        <v>227</v>
      </c>
      <c r="C93" s="23"/>
      <c r="D93" s="24" t="s">
        <v>228</v>
      </c>
      <c r="E93" s="1"/>
      <c r="F93" s="2"/>
      <c r="G93" s="25"/>
      <c r="H93" s="25">
        <f>+H95</f>
        <v>0</v>
      </c>
    </row>
    <row r="94" spans="1:8" ht="11.25">
      <c r="A94" s="10"/>
      <c r="B94" s="35" t="s">
        <v>253</v>
      </c>
      <c r="C94" s="23"/>
      <c r="D94" s="24" t="s">
        <v>254</v>
      </c>
      <c r="E94" s="1"/>
      <c r="F94" s="2"/>
      <c r="G94" s="25"/>
      <c r="H94" s="25"/>
    </row>
    <row r="95" spans="1:8" ht="11.25">
      <c r="A95" s="10"/>
      <c r="B95" s="35" t="s">
        <v>274</v>
      </c>
      <c r="C95" s="23"/>
      <c r="D95" s="24" t="s">
        <v>275</v>
      </c>
      <c r="E95" s="1"/>
      <c r="F95" s="2"/>
      <c r="G95" s="25"/>
      <c r="H95" s="25"/>
    </row>
    <row r="96" spans="1:8" ht="11.25" customHeight="1">
      <c r="A96" s="10"/>
      <c r="B96" s="35" t="s">
        <v>229</v>
      </c>
      <c r="C96" s="23"/>
      <c r="D96" s="24" t="s">
        <v>230</v>
      </c>
      <c r="E96" s="1"/>
      <c r="F96" s="2"/>
      <c r="G96" s="25"/>
      <c r="H96" s="25"/>
    </row>
    <row r="97" spans="1:8" ht="11.25">
      <c r="A97" s="10"/>
      <c r="B97" s="3">
        <v>26</v>
      </c>
      <c r="C97" s="4"/>
      <c r="D97" s="110" t="s">
        <v>90</v>
      </c>
      <c r="E97" s="1"/>
      <c r="F97" s="2"/>
      <c r="G97" s="25"/>
      <c r="H97" s="25"/>
    </row>
    <row r="98" spans="1:8" ht="11.25">
      <c r="A98" s="10"/>
      <c r="B98" s="35" t="s">
        <v>89</v>
      </c>
      <c r="C98" s="23"/>
      <c r="D98" s="24" t="s">
        <v>9</v>
      </c>
      <c r="E98" s="1"/>
      <c r="F98" s="2"/>
      <c r="G98" s="25"/>
      <c r="H98" s="25"/>
    </row>
    <row r="99" spans="1:8" ht="11.25">
      <c r="A99" s="10"/>
      <c r="B99" s="3">
        <v>29</v>
      </c>
      <c r="C99" s="4"/>
      <c r="D99" s="110" t="s">
        <v>231</v>
      </c>
      <c r="E99" s="6">
        <f>+E100+E101+E102+E106</f>
        <v>27243924</v>
      </c>
      <c r="F99" s="47">
        <f>+F101+F102+F106</f>
        <v>2789664</v>
      </c>
      <c r="G99" s="48">
        <f>+G101+G102+G106</f>
        <v>11372116</v>
      </c>
      <c r="H99" s="48">
        <f>+H101+H102+H106</f>
        <v>9263128</v>
      </c>
    </row>
    <row r="100" spans="1:8" ht="11.25">
      <c r="A100" s="10"/>
      <c r="B100" s="35" t="s">
        <v>269</v>
      </c>
      <c r="C100" s="23"/>
      <c r="D100" s="24" t="s">
        <v>270</v>
      </c>
      <c r="E100" s="1">
        <v>12693699</v>
      </c>
      <c r="F100" s="47"/>
      <c r="G100" s="48"/>
      <c r="H100" s="48"/>
    </row>
    <row r="101" spans="1:8" ht="11.25">
      <c r="A101" s="10"/>
      <c r="B101" s="35" t="s">
        <v>187</v>
      </c>
      <c r="C101" s="23"/>
      <c r="D101" s="24" t="s">
        <v>27</v>
      </c>
      <c r="E101" s="1">
        <v>437473</v>
      </c>
      <c r="F101" s="2">
        <v>1906342</v>
      </c>
      <c r="G101" s="25">
        <v>6058368</v>
      </c>
      <c r="H101" s="25">
        <v>4188180</v>
      </c>
    </row>
    <row r="102" spans="1:8" ht="11.25">
      <c r="A102" s="10"/>
      <c r="B102" s="35" t="s">
        <v>232</v>
      </c>
      <c r="C102" s="23"/>
      <c r="D102" s="24" t="s">
        <v>214</v>
      </c>
      <c r="E102" s="1">
        <f>+E103+E104+E105</f>
        <v>12235204</v>
      </c>
      <c r="F102" s="2">
        <f>+F103+F104+F105</f>
        <v>190400</v>
      </c>
      <c r="G102" s="25">
        <f>+G103+G104+G105</f>
        <v>624911</v>
      </c>
      <c r="H102" s="25">
        <f>+H103+H104+H105</f>
        <v>2069611</v>
      </c>
    </row>
    <row r="103" spans="1:8" ht="11.25">
      <c r="A103" s="10"/>
      <c r="B103" s="35" t="s">
        <v>233</v>
      </c>
      <c r="C103" s="23"/>
      <c r="D103" s="24" t="s">
        <v>234</v>
      </c>
      <c r="E103" s="1"/>
      <c r="F103" s="2"/>
      <c r="G103" s="25">
        <v>54711</v>
      </c>
      <c r="H103" s="25"/>
    </row>
    <row r="104" spans="1:8" ht="11.25">
      <c r="A104" s="10"/>
      <c r="B104" s="35" t="s">
        <v>215</v>
      </c>
      <c r="C104" s="23"/>
      <c r="D104" s="24" t="s">
        <v>235</v>
      </c>
      <c r="E104" s="1"/>
      <c r="F104" s="2"/>
      <c r="G104" s="25"/>
      <c r="H104" s="25"/>
    </row>
    <row r="105" spans="1:9" ht="11.25">
      <c r="A105" s="10"/>
      <c r="B105" s="35" t="s">
        <v>236</v>
      </c>
      <c r="C105" s="23"/>
      <c r="D105" s="24" t="s">
        <v>10</v>
      </c>
      <c r="E105" s="1">
        <v>12235204</v>
      </c>
      <c r="F105" s="2">
        <v>190400</v>
      </c>
      <c r="G105" s="25">
        <v>570200</v>
      </c>
      <c r="H105" s="25">
        <v>2069611</v>
      </c>
      <c r="I105" s="52"/>
    </row>
    <row r="106" spans="1:8" ht="11.25">
      <c r="A106" s="10"/>
      <c r="B106" s="35" t="s">
        <v>188</v>
      </c>
      <c r="C106" s="23"/>
      <c r="D106" s="24" t="s">
        <v>189</v>
      </c>
      <c r="E106" s="1">
        <f>+E107</f>
        <v>1877548</v>
      </c>
      <c r="F106" s="2">
        <f>+F107</f>
        <v>692922</v>
      </c>
      <c r="G106" s="25">
        <f>+G107</f>
        <v>4688837</v>
      </c>
      <c r="H106" s="25">
        <f>+H107</f>
        <v>3005337</v>
      </c>
    </row>
    <row r="107" spans="1:9" ht="11.25">
      <c r="A107" s="10"/>
      <c r="B107" s="35" t="s">
        <v>190</v>
      </c>
      <c r="C107" s="23"/>
      <c r="D107" s="24" t="s">
        <v>191</v>
      </c>
      <c r="E107" s="1">
        <v>1877548</v>
      </c>
      <c r="F107" s="2">
        <v>692922</v>
      </c>
      <c r="G107" s="25">
        <v>4688837</v>
      </c>
      <c r="H107" s="25">
        <v>3005337</v>
      </c>
      <c r="I107" s="52"/>
    </row>
    <row r="108" spans="1:8" ht="11.25">
      <c r="A108" s="10"/>
      <c r="B108" s="35"/>
      <c r="C108" s="23"/>
      <c r="D108" s="24"/>
      <c r="E108" s="1"/>
      <c r="F108" s="2"/>
      <c r="G108" s="25"/>
      <c r="H108" s="25"/>
    </row>
    <row r="109" spans="1:8" ht="11.25">
      <c r="A109" s="10"/>
      <c r="B109" s="3">
        <v>31</v>
      </c>
      <c r="C109" s="4"/>
      <c r="D109" s="110" t="s">
        <v>91</v>
      </c>
      <c r="E109" s="1">
        <f>+E110+E113</f>
        <v>0</v>
      </c>
      <c r="F109" s="2">
        <f>+F110+F113</f>
        <v>101185</v>
      </c>
      <c r="G109" s="25">
        <f>+G110+G111+G113</f>
        <v>2594003</v>
      </c>
      <c r="H109" s="48">
        <f>+H110+H113</f>
        <v>2189134</v>
      </c>
    </row>
    <row r="110" spans="1:8" ht="11.25">
      <c r="A110" s="10"/>
      <c r="B110" s="35" t="s">
        <v>92</v>
      </c>
      <c r="C110" s="23"/>
      <c r="D110" s="24" t="s">
        <v>93</v>
      </c>
      <c r="E110" s="1"/>
      <c r="F110" s="2">
        <f>+F111</f>
        <v>101185</v>
      </c>
      <c r="G110" s="25"/>
      <c r="H110" s="25">
        <f>+H111+H112</f>
        <v>23086</v>
      </c>
    </row>
    <row r="111" spans="1:8" ht="11.25">
      <c r="A111" s="10"/>
      <c r="B111" s="35" t="s">
        <v>262</v>
      </c>
      <c r="C111" s="23"/>
      <c r="D111" s="24" t="s">
        <v>263</v>
      </c>
      <c r="E111" s="1"/>
      <c r="F111" s="2">
        <v>101185</v>
      </c>
      <c r="G111" s="25">
        <v>138671</v>
      </c>
      <c r="H111" s="25">
        <v>23086</v>
      </c>
    </row>
    <row r="112" spans="1:8" ht="11.25">
      <c r="A112" s="10"/>
      <c r="B112" s="35" t="s">
        <v>94</v>
      </c>
      <c r="C112" s="23"/>
      <c r="D112" s="24" t="s">
        <v>95</v>
      </c>
      <c r="E112" s="1"/>
      <c r="F112" s="2"/>
      <c r="G112" s="25"/>
      <c r="H112" s="25"/>
    </row>
    <row r="113" spans="1:8" ht="11.25">
      <c r="A113" s="10"/>
      <c r="B113" s="35" t="s">
        <v>120</v>
      </c>
      <c r="C113" s="23"/>
      <c r="D113" s="24" t="s">
        <v>121</v>
      </c>
      <c r="E113" s="1">
        <f>+E114</f>
        <v>0</v>
      </c>
      <c r="F113" s="2">
        <f>+F114+F115+F116+F117</f>
        <v>0</v>
      </c>
      <c r="G113" s="25">
        <f>+G114+G115+G116+G117</f>
        <v>2455332</v>
      </c>
      <c r="H113" s="25">
        <f>+H114+H115+H116+H117</f>
        <v>2166048</v>
      </c>
    </row>
    <row r="114" spans="1:8" ht="11.25">
      <c r="A114" s="10"/>
      <c r="B114" s="35" t="s">
        <v>122</v>
      </c>
      <c r="C114" s="23"/>
      <c r="D114" s="24" t="s">
        <v>95</v>
      </c>
      <c r="E114" s="1"/>
      <c r="F114" s="2"/>
      <c r="G114" s="25"/>
      <c r="H114" s="25"/>
    </row>
    <row r="115" spans="1:8" ht="11.25">
      <c r="A115" s="10"/>
      <c r="B115" s="35" t="s">
        <v>147</v>
      </c>
      <c r="C115" s="23"/>
      <c r="D115" s="24" t="s">
        <v>148</v>
      </c>
      <c r="E115" s="1"/>
      <c r="F115" s="2"/>
      <c r="G115" s="25">
        <v>2455332</v>
      </c>
      <c r="H115" s="25">
        <v>2166048</v>
      </c>
    </row>
    <row r="116" spans="1:8" ht="11.25">
      <c r="A116" s="10"/>
      <c r="B116" s="35" t="s">
        <v>237</v>
      </c>
      <c r="C116" s="23"/>
      <c r="D116" s="24" t="s">
        <v>238</v>
      </c>
      <c r="E116" s="1"/>
      <c r="F116" s="2"/>
      <c r="G116" s="25"/>
      <c r="H116" s="25"/>
    </row>
    <row r="117" spans="1:8" ht="11.25">
      <c r="A117" s="10"/>
      <c r="B117" s="35" t="s">
        <v>123</v>
      </c>
      <c r="C117" s="23"/>
      <c r="D117" s="24" t="s">
        <v>124</v>
      </c>
      <c r="E117" s="1"/>
      <c r="F117" s="2"/>
      <c r="G117" s="25"/>
      <c r="H117" s="25"/>
    </row>
    <row r="118" spans="1:8" ht="11.25">
      <c r="A118" s="10"/>
      <c r="B118" s="3">
        <v>34</v>
      </c>
      <c r="C118" s="4"/>
      <c r="D118" s="110" t="s">
        <v>96</v>
      </c>
      <c r="E118" s="6">
        <f>+E119</f>
        <v>22982123</v>
      </c>
      <c r="F118" s="47">
        <f>+F119</f>
        <v>10265968</v>
      </c>
      <c r="G118" s="48">
        <f>+G119</f>
        <v>9713563</v>
      </c>
      <c r="H118" s="48">
        <f>+H119</f>
        <v>240632</v>
      </c>
    </row>
    <row r="119" spans="1:8" ht="12" thickBot="1">
      <c r="A119" s="10"/>
      <c r="B119" s="35" t="s">
        <v>97</v>
      </c>
      <c r="C119" s="23"/>
      <c r="D119" s="24" t="s">
        <v>98</v>
      </c>
      <c r="E119" s="82">
        <v>22982123</v>
      </c>
      <c r="F119" s="83">
        <v>10265968</v>
      </c>
      <c r="G119" s="84">
        <v>9713563</v>
      </c>
      <c r="H119" s="84">
        <v>240632</v>
      </c>
    </row>
    <row r="120" spans="1:8" ht="14.25" customHeight="1" thickBot="1">
      <c r="A120" s="10"/>
      <c r="B120" s="36"/>
      <c r="C120" s="37"/>
      <c r="D120" s="73" t="s">
        <v>28</v>
      </c>
      <c r="E120" s="74">
        <f>+E8</f>
        <v>72594872</v>
      </c>
      <c r="F120" s="74">
        <f>+F8</f>
        <v>34044223</v>
      </c>
      <c r="G120" s="74">
        <f>+G8</f>
        <v>86277496</v>
      </c>
      <c r="H120" s="74">
        <f>+H8</f>
        <v>70388792</v>
      </c>
    </row>
    <row r="121" spans="1:8" ht="10.5">
      <c r="A121" s="10"/>
      <c r="B121" s="10"/>
      <c r="C121" s="10"/>
      <c r="D121" s="10"/>
      <c r="E121" s="10"/>
      <c r="F121" s="10"/>
      <c r="G121" s="10"/>
      <c r="H121" s="10"/>
    </row>
    <row r="122" spans="1:8" ht="3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9" customHeight="1">
      <c r="A123" s="10"/>
      <c r="B123" s="38" t="s">
        <v>31</v>
      </c>
      <c r="C123" s="39"/>
      <c r="D123" s="39"/>
      <c r="E123" s="10"/>
      <c r="F123" s="10"/>
      <c r="G123" s="10"/>
      <c r="H123" s="10"/>
    </row>
    <row r="124" spans="1:8" ht="11.25" customHeight="1" thickBot="1">
      <c r="A124" s="10"/>
      <c r="B124" s="38" t="s">
        <v>33</v>
      </c>
      <c r="C124" s="39"/>
      <c r="D124" s="39"/>
      <c r="E124" s="10"/>
      <c r="F124" s="10"/>
      <c r="G124" s="10"/>
      <c r="H124" s="10"/>
    </row>
    <row r="125" spans="1:8" ht="10.5" customHeight="1" thickBot="1">
      <c r="A125" s="10"/>
      <c r="B125" s="116" t="s">
        <v>292</v>
      </c>
      <c r="C125" s="117"/>
      <c r="D125" s="117"/>
      <c r="E125" s="117"/>
      <c r="F125" s="117"/>
      <c r="G125" s="118"/>
      <c r="H125" s="10"/>
    </row>
    <row r="126" spans="1:8" ht="3" customHeight="1" thickBot="1">
      <c r="A126" s="10"/>
      <c r="B126" s="38"/>
      <c r="C126" s="39"/>
      <c r="D126" s="39"/>
      <c r="E126" s="10"/>
      <c r="F126" s="10"/>
      <c r="G126" s="10"/>
      <c r="H126" s="10"/>
    </row>
    <row r="127" spans="1:8" ht="11.25">
      <c r="A127" s="10"/>
      <c r="B127" s="40" t="s">
        <v>12</v>
      </c>
      <c r="C127" s="16"/>
      <c r="D127" s="17" t="s">
        <v>13</v>
      </c>
      <c r="E127" s="107">
        <v>40633</v>
      </c>
      <c r="F127" s="108">
        <v>40724</v>
      </c>
      <c r="G127" s="109">
        <v>40816</v>
      </c>
      <c r="H127" s="109">
        <v>40908</v>
      </c>
    </row>
    <row r="128" spans="1:8" ht="3" customHeight="1" hidden="1">
      <c r="A128" s="10"/>
      <c r="B128" s="41"/>
      <c r="C128" s="12"/>
      <c r="D128" s="42"/>
      <c r="E128" s="104"/>
      <c r="F128" s="103"/>
      <c r="G128" s="44"/>
      <c r="H128" s="44"/>
    </row>
    <row r="129" spans="1:8" ht="7.5" customHeight="1">
      <c r="A129" s="10"/>
      <c r="B129" s="41"/>
      <c r="C129" s="12"/>
      <c r="D129" s="18" t="s">
        <v>99</v>
      </c>
      <c r="E129" s="105">
        <f>+E130+E143+E197+E202+E212</f>
        <v>8677148</v>
      </c>
      <c r="F129" s="19">
        <f>+F130+F143+F197+F202+F209</f>
        <v>8890609</v>
      </c>
      <c r="G129" s="106">
        <f>+G130+G143+G197+G202+G209+G212</f>
        <v>19249272</v>
      </c>
      <c r="H129" s="106">
        <f>+H130+H143+H197+H202+H209+H212</f>
        <v>27314646</v>
      </c>
    </row>
    <row r="130" spans="1:8" ht="11.25">
      <c r="A130" s="10"/>
      <c r="B130" s="46">
        <v>21</v>
      </c>
      <c r="C130" s="20"/>
      <c r="D130" s="21" t="s">
        <v>149</v>
      </c>
      <c r="E130" s="105">
        <f>+E131+E133+E134+E138+E142</f>
        <v>276463</v>
      </c>
      <c r="F130" s="19">
        <f>+F131+F133+F134+F138+F142</f>
        <v>298682</v>
      </c>
      <c r="G130" s="106">
        <f>+G131+G134+G138</f>
        <v>565739</v>
      </c>
      <c r="H130" s="106">
        <f>+H131+H133+H134+H138</f>
        <v>0</v>
      </c>
    </row>
    <row r="131" spans="1:8" ht="11.25">
      <c r="A131" s="10"/>
      <c r="B131" s="35" t="s">
        <v>14</v>
      </c>
      <c r="C131" s="23"/>
      <c r="D131" s="5" t="s">
        <v>15</v>
      </c>
      <c r="E131" s="99"/>
      <c r="F131" s="2"/>
      <c r="G131" s="25">
        <f>+G132+G133</f>
        <v>316996</v>
      </c>
      <c r="H131" s="25"/>
    </row>
    <row r="132" spans="1:8" ht="11.25">
      <c r="A132" s="10"/>
      <c r="B132" s="35" t="s">
        <v>16</v>
      </c>
      <c r="C132" s="23"/>
      <c r="D132" s="24" t="s">
        <v>36</v>
      </c>
      <c r="E132" s="99"/>
      <c r="F132" s="2"/>
      <c r="G132" s="25"/>
      <c r="H132" s="25">
        <v>0</v>
      </c>
    </row>
    <row r="133" spans="1:8" ht="11.25">
      <c r="A133" s="10"/>
      <c r="B133" s="35" t="s">
        <v>38</v>
      </c>
      <c r="C133" s="23"/>
      <c r="D133" s="24" t="s">
        <v>1</v>
      </c>
      <c r="E133" s="99">
        <v>176577</v>
      </c>
      <c r="F133" s="2">
        <v>99878</v>
      </c>
      <c r="G133" s="25">
        <v>316996</v>
      </c>
      <c r="H133" s="25"/>
    </row>
    <row r="134" spans="1:8" ht="11.25">
      <c r="A134" s="10"/>
      <c r="B134" s="35" t="s">
        <v>17</v>
      </c>
      <c r="C134" s="23"/>
      <c r="D134" s="5" t="s">
        <v>2</v>
      </c>
      <c r="E134" s="99">
        <f>+E135+E136+E137</f>
        <v>99886</v>
      </c>
      <c r="F134" s="2">
        <f>+F135+F136+F137</f>
        <v>198804</v>
      </c>
      <c r="G134" s="25">
        <f>+G135+G136+G137</f>
        <v>248743</v>
      </c>
      <c r="H134" s="25"/>
    </row>
    <row r="135" spans="1:8" ht="11.25">
      <c r="A135" s="10"/>
      <c r="B135" s="35" t="s">
        <v>18</v>
      </c>
      <c r="C135" s="23"/>
      <c r="D135" s="24" t="s">
        <v>36</v>
      </c>
      <c r="E135" s="99"/>
      <c r="F135" s="2"/>
      <c r="G135" s="25"/>
      <c r="H135" s="25">
        <v>0</v>
      </c>
    </row>
    <row r="136" spans="1:8" ht="9" customHeight="1">
      <c r="A136" s="10"/>
      <c r="B136" s="35" t="s">
        <v>40</v>
      </c>
      <c r="C136" s="23"/>
      <c r="D136" s="24" t="s">
        <v>37</v>
      </c>
      <c r="E136" s="99"/>
      <c r="F136" s="2"/>
      <c r="G136" s="25"/>
      <c r="H136" s="25"/>
    </row>
    <row r="137" spans="1:8" ht="11.25">
      <c r="A137" s="10"/>
      <c r="B137" s="35" t="s">
        <v>41</v>
      </c>
      <c r="C137" s="23"/>
      <c r="D137" s="24" t="s">
        <v>1</v>
      </c>
      <c r="E137" s="99">
        <v>99886</v>
      </c>
      <c r="F137" s="2">
        <v>198804</v>
      </c>
      <c r="G137" s="25">
        <v>248743</v>
      </c>
      <c r="H137" s="25"/>
    </row>
    <row r="138" spans="1:8" ht="11.25">
      <c r="A138" s="10"/>
      <c r="B138" s="35" t="s">
        <v>19</v>
      </c>
      <c r="C138" s="23"/>
      <c r="D138" s="5" t="s">
        <v>42</v>
      </c>
      <c r="E138" s="99">
        <f>+E139+E140+E141</f>
        <v>0</v>
      </c>
      <c r="F138" s="2">
        <f>+F139+F140+F141</f>
        <v>0</v>
      </c>
      <c r="G138" s="25"/>
      <c r="H138" s="25"/>
    </row>
    <row r="139" spans="1:8" ht="11.25">
      <c r="A139" s="10"/>
      <c r="B139" s="35" t="s">
        <v>20</v>
      </c>
      <c r="C139" s="23"/>
      <c r="D139" s="24" t="s">
        <v>43</v>
      </c>
      <c r="E139" s="99"/>
      <c r="F139" s="2"/>
      <c r="G139" s="25"/>
      <c r="H139" s="25"/>
    </row>
    <row r="140" spans="1:8" ht="11.25">
      <c r="A140" s="10"/>
      <c r="B140" s="35" t="s">
        <v>150</v>
      </c>
      <c r="C140" s="23"/>
      <c r="D140" s="24" t="s">
        <v>151</v>
      </c>
      <c r="E140" s="99"/>
      <c r="F140" s="2"/>
      <c r="G140" s="25"/>
      <c r="H140" s="25"/>
    </row>
    <row r="141" spans="1:8" ht="9" customHeight="1">
      <c r="A141" s="10"/>
      <c r="B141" s="35" t="s">
        <v>100</v>
      </c>
      <c r="C141" s="23"/>
      <c r="D141" s="24" t="s">
        <v>10</v>
      </c>
      <c r="E141" s="99"/>
      <c r="F141" s="2"/>
      <c r="G141" s="25"/>
      <c r="H141" s="25"/>
    </row>
    <row r="142" spans="1:8" ht="9.75" customHeight="1">
      <c r="A142" s="10"/>
      <c r="B142" s="35" t="s">
        <v>47</v>
      </c>
      <c r="C142" s="23"/>
      <c r="D142" s="24" t="s">
        <v>268</v>
      </c>
      <c r="E142" s="99"/>
      <c r="F142" s="2"/>
      <c r="G142" s="25"/>
      <c r="H142" s="25"/>
    </row>
    <row r="143" spans="1:8" ht="12" customHeight="1">
      <c r="A143" s="10"/>
      <c r="B143" s="3">
        <v>22</v>
      </c>
      <c r="C143" s="4"/>
      <c r="D143" s="5" t="s">
        <v>152</v>
      </c>
      <c r="E143" s="100">
        <f>+E144+E146+E149+E151+E166+E173+E179+E184+E187+E191+E193+E195</f>
        <v>6784415</v>
      </c>
      <c r="F143" s="47">
        <f>+F144+F146+F149+F151+F166+F173+F179+F184+F187+F191+F193+F195</f>
        <v>7180638</v>
      </c>
      <c r="G143" s="48">
        <f>+G144+G146+G149+G151+G166+G173+G179+G184+G187+G191+G193+G195</f>
        <v>12502398</v>
      </c>
      <c r="H143" s="48">
        <f>+H144+H146+H149+H151+H166+H173+H179+H184+H187+H191+H193+H195</f>
        <v>17534658</v>
      </c>
    </row>
    <row r="144" spans="1:8" ht="11.25">
      <c r="A144" s="10"/>
      <c r="B144" s="35" t="s">
        <v>126</v>
      </c>
      <c r="C144" s="23"/>
      <c r="D144" s="5" t="s">
        <v>127</v>
      </c>
      <c r="E144" s="99"/>
      <c r="F144" s="2">
        <f>+F145</f>
        <v>37290</v>
      </c>
      <c r="G144" s="25">
        <f>+G145</f>
        <v>102475</v>
      </c>
      <c r="H144" s="25">
        <v>281380</v>
      </c>
    </row>
    <row r="145" spans="1:8" ht="11.25">
      <c r="A145" s="10"/>
      <c r="B145" s="35" t="s">
        <v>125</v>
      </c>
      <c r="C145" s="23"/>
      <c r="D145" s="24" t="s">
        <v>128</v>
      </c>
      <c r="E145" s="99"/>
      <c r="F145" s="2">
        <v>37290</v>
      </c>
      <c r="G145" s="25">
        <v>102475</v>
      </c>
      <c r="H145" s="25">
        <v>281380</v>
      </c>
    </row>
    <row r="146" spans="1:8" ht="11.25">
      <c r="A146" s="10"/>
      <c r="B146" s="35" t="s">
        <v>201</v>
      </c>
      <c r="C146" s="23"/>
      <c r="D146" s="5" t="s">
        <v>202</v>
      </c>
      <c r="E146" s="99">
        <f>+E147+E148</f>
        <v>59400</v>
      </c>
      <c r="F146" s="2">
        <f>+F147+F148</f>
        <v>9900</v>
      </c>
      <c r="G146" s="25">
        <f>+G147+G148</f>
        <v>72600</v>
      </c>
      <c r="H146" s="25">
        <v>9900</v>
      </c>
    </row>
    <row r="147" spans="1:8" ht="11.25">
      <c r="A147" s="10"/>
      <c r="B147" s="35" t="s">
        <v>203</v>
      </c>
      <c r="C147" s="23"/>
      <c r="D147" s="24" t="s">
        <v>204</v>
      </c>
      <c r="E147" s="99">
        <v>59400</v>
      </c>
      <c r="F147" s="2">
        <v>9900</v>
      </c>
      <c r="G147" s="25">
        <v>72600</v>
      </c>
      <c r="H147" s="25">
        <v>9900</v>
      </c>
    </row>
    <row r="148" spans="1:8" ht="9" customHeight="1">
      <c r="A148" s="10"/>
      <c r="B148" s="35" t="s">
        <v>217</v>
      </c>
      <c r="C148" s="23"/>
      <c r="D148" s="24" t="s">
        <v>240</v>
      </c>
      <c r="E148" s="99"/>
      <c r="F148" s="2"/>
      <c r="G148" s="25"/>
      <c r="H148" s="25"/>
    </row>
    <row r="149" spans="1:8" ht="11.25">
      <c r="A149" s="10"/>
      <c r="B149" s="35" t="s">
        <v>161</v>
      </c>
      <c r="C149" s="23"/>
      <c r="D149" s="5" t="s">
        <v>163</v>
      </c>
      <c r="E149" s="99"/>
      <c r="F149" s="2">
        <f>+F150</f>
        <v>338900</v>
      </c>
      <c r="G149" s="25">
        <f>+G150</f>
        <v>38900</v>
      </c>
      <c r="H149" s="25"/>
    </row>
    <row r="150" spans="1:8" ht="11.25">
      <c r="A150" s="10"/>
      <c r="B150" s="35" t="s">
        <v>162</v>
      </c>
      <c r="C150" s="23"/>
      <c r="D150" s="24" t="s">
        <v>3</v>
      </c>
      <c r="E150" s="99"/>
      <c r="F150" s="2">
        <v>338900</v>
      </c>
      <c r="G150" s="25">
        <v>38900</v>
      </c>
      <c r="H150" s="25"/>
    </row>
    <row r="151" spans="1:8" ht="11.25">
      <c r="A151" s="10"/>
      <c r="B151" s="35" t="s">
        <v>49</v>
      </c>
      <c r="C151" s="23"/>
      <c r="D151" s="5" t="s">
        <v>156</v>
      </c>
      <c r="E151" s="2">
        <v>6417951</v>
      </c>
      <c r="F151" s="2">
        <f>+F152+F153+F154+F155+F156+F157+F158+F159+F160+F161+F162+F163+F164</f>
        <v>5402133</v>
      </c>
      <c r="G151" s="25">
        <f>+G152+G153+G154+G155+G156+G157+G158+G159+G160+G161+G162+G163+G164+G165</f>
        <v>10306691</v>
      </c>
      <c r="H151" s="25">
        <f>SUM(H152:H165)</f>
        <v>13393216</v>
      </c>
    </row>
    <row r="152" spans="1:8" ht="11.25">
      <c r="A152" s="10"/>
      <c r="B152" s="35" t="s">
        <v>129</v>
      </c>
      <c r="C152" s="23"/>
      <c r="D152" s="24" t="s">
        <v>4</v>
      </c>
      <c r="E152" s="99">
        <v>427497</v>
      </c>
      <c r="F152" s="2">
        <v>375008</v>
      </c>
      <c r="G152" s="25">
        <v>426847</v>
      </c>
      <c r="H152" s="25">
        <v>727749</v>
      </c>
    </row>
    <row r="153" spans="1:8" ht="11.25">
      <c r="A153" s="10"/>
      <c r="B153" s="35" t="s">
        <v>192</v>
      </c>
      <c r="C153" s="23"/>
      <c r="D153" s="24" t="s">
        <v>272</v>
      </c>
      <c r="E153" s="99"/>
      <c r="F153" s="2">
        <v>65450</v>
      </c>
      <c r="G153" s="25"/>
      <c r="H153" s="25"/>
    </row>
    <row r="154" spans="1:8" ht="11.25">
      <c r="A154" s="10"/>
      <c r="B154" s="35" t="s">
        <v>164</v>
      </c>
      <c r="C154" s="23"/>
      <c r="D154" s="24" t="s">
        <v>165</v>
      </c>
      <c r="E154" s="99">
        <v>3739846</v>
      </c>
      <c r="F154" s="2">
        <v>1623286</v>
      </c>
      <c r="G154" s="25">
        <v>5285872</v>
      </c>
      <c r="H154" s="25">
        <v>7578176</v>
      </c>
    </row>
    <row r="155" spans="1:8" ht="11.25">
      <c r="A155" s="10"/>
      <c r="B155" s="35" t="s">
        <v>157</v>
      </c>
      <c r="C155" s="23"/>
      <c r="D155" s="24" t="s">
        <v>158</v>
      </c>
      <c r="E155" s="99">
        <v>1124472</v>
      </c>
      <c r="F155" s="2">
        <v>1135726</v>
      </c>
      <c r="G155" s="25">
        <v>2436547</v>
      </c>
      <c r="H155" s="25">
        <v>2353447</v>
      </c>
    </row>
    <row r="156" spans="1:8" ht="11.25">
      <c r="A156" s="10"/>
      <c r="B156" s="35" t="s">
        <v>205</v>
      </c>
      <c r="C156" s="23"/>
      <c r="D156" s="24" t="s">
        <v>206</v>
      </c>
      <c r="E156" s="99"/>
      <c r="F156" s="2"/>
      <c r="G156" s="25"/>
      <c r="H156" s="25"/>
    </row>
    <row r="157" spans="1:8" ht="13.5" customHeight="1">
      <c r="A157" s="10"/>
      <c r="B157" s="35" t="s">
        <v>51</v>
      </c>
      <c r="C157" s="23"/>
      <c r="D157" s="24" t="s">
        <v>52</v>
      </c>
      <c r="E157" s="99">
        <v>512129</v>
      </c>
      <c r="F157" s="2">
        <v>1058711</v>
      </c>
      <c r="G157" s="25">
        <v>494749</v>
      </c>
      <c r="H157" s="25">
        <v>1115944</v>
      </c>
    </row>
    <row r="158" spans="1:8" ht="9.75" customHeight="1">
      <c r="A158" s="10"/>
      <c r="B158" s="35" t="s">
        <v>176</v>
      </c>
      <c r="C158" s="23"/>
      <c r="D158" s="24" t="s">
        <v>177</v>
      </c>
      <c r="E158" s="99"/>
      <c r="F158" s="2"/>
      <c r="G158" s="25">
        <v>51980</v>
      </c>
      <c r="H158" s="25">
        <v>51980</v>
      </c>
    </row>
    <row r="159" spans="1:8" ht="14.25" customHeight="1">
      <c r="A159" s="10"/>
      <c r="B159" s="35" t="s">
        <v>130</v>
      </c>
      <c r="C159" s="23"/>
      <c r="D159" s="24" t="s">
        <v>207</v>
      </c>
      <c r="E159" s="99">
        <v>219750</v>
      </c>
      <c r="F159" s="2">
        <v>736187</v>
      </c>
      <c r="G159" s="25">
        <v>741061</v>
      </c>
      <c r="H159" s="25">
        <v>697876</v>
      </c>
    </row>
    <row r="160" spans="1:8" ht="11.25">
      <c r="A160" s="10"/>
      <c r="B160" s="35" t="s">
        <v>132</v>
      </c>
      <c r="C160" s="23"/>
      <c r="D160" s="24" t="s">
        <v>166</v>
      </c>
      <c r="E160" s="99">
        <v>394257</v>
      </c>
      <c r="F160" s="2">
        <v>209105</v>
      </c>
      <c r="G160" s="25">
        <v>305105</v>
      </c>
      <c r="H160" s="25">
        <v>81515</v>
      </c>
    </row>
    <row r="161" spans="1:8" ht="11.25">
      <c r="A161" s="10"/>
      <c r="B161" s="35" t="s">
        <v>134</v>
      </c>
      <c r="C161" s="23"/>
      <c r="D161" s="24" t="s">
        <v>208</v>
      </c>
      <c r="E161" s="99"/>
      <c r="F161" s="2"/>
      <c r="G161" s="25"/>
      <c r="H161" s="25"/>
    </row>
    <row r="162" spans="1:8" ht="11.25">
      <c r="A162" s="10"/>
      <c r="B162" s="35" t="s">
        <v>53</v>
      </c>
      <c r="C162" s="23"/>
      <c r="D162" s="24" t="s">
        <v>54</v>
      </c>
      <c r="E162" s="99"/>
      <c r="F162" s="2"/>
      <c r="G162" s="25"/>
      <c r="H162" s="25"/>
    </row>
    <row r="163" spans="1:8" ht="11.25">
      <c r="A163" s="10"/>
      <c r="B163" s="35" t="s">
        <v>209</v>
      </c>
      <c r="C163" s="23"/>
      <c r="D163" s="24" t="s">
        <v>210</v>
      </c>
      <c r="E163" s="99"/>
      <c r="F163" s="2">
        <v>66045</v>
      </c>
      <c r="G163" s="25">
        <v>299905</v>
      </c>
      <c r="H163" s="25">
        <v>275128</v>
      </c>
    </row>
    <row r="164" spans="1:8" ht="11.25">
      <c r="A164" s="10"/>
      <c r="B164" s="35" t="s">
        <v>278</v>
      </c>
      <c r="C164" s="23"/>
      <c r="D164" s="24" t="s">
        <v>279</v>
      </c>
      <c r="E164" s="99" t="s">
        <v>280</v>
      </c>
      <c r="F164" s="2">
        <v>132615</v>
      </c>
      <c r="G164" s="25">
        <v>243624</v>
      </c>
      <c r="H164" s="25">
        <v>374125</v>
      </c>
    </row>
    <row r="165" spans="1:8" ht="11.25">
      <c r="A165" s="10"/>
      <c r="B165" s="35" t="s">
        <v>195</v>
      </c>
      <c r="C165" s="23"/>
      <c r="D165" s="24" t="s">
        <v>67</v>
      </c>
      <c r="E165" s="99"/>
      <c r="F165" s="2"/>
      <c r="G165" s="25">
        <v>21001</v>
      </c>
      <c r="H165" s="25">
        <v>137276</v>
      </c>
    </row>
    <row r="166" spans="1:8" ht="11.25">
      <c r="A166" s="10"/>
      <c r="B166" s="35" t="s">
        <v>55</v>
      </c>
      <c r="C166" s="23"/>
      <c r="D166" s="5" t="s">
        <v>56</v>
      </c>
      <c r="E166" s="99"/>
      <c r="F166" s="2">
        <f>+F167+F168+F169</f>
        <v>0</v>
      </c>
      <c r="G166" s="25">
        <f>+G167+G168+G169+G170+G171+G172</f>
        <v>1059493</v>
      </c>
      <c r="H166" s="25">
        <f>+H167+H168+H169</f>
        <v>878330</v>
      </c>
    </row>
    <row r="167" spans="1:8" ht="11.25">
      <c r="A167" s="10"/>
      <c r="B167" s="35" t="s">
        <v>101</v>
      </c>
      <c r="C167" s="23"/>
      <c r="D167" s="24" t="s">
        <v>102</v>
      </c>
      <c r="E167" s="99"/>
      <c r="F167" s="2"/>
      <c r="G167" s="25"/>
      <c r="H167" s="25"/>
    </row>
    <row r="168" spans="1:8" ht="11.25">
      <c r="A168" s="10"/>
      <c r="B168" s="35" t="s">
        <v>105</v>
      </c>
      <c r="C168" s="23"/>
      <c r="D168" s="24" t="s">
        <v>106</v>
      </c>
      <c r="E168" s="99"/>
      <c r="F168" s="2"/>
      <c r="G168" s="25"/>
      <c r="H168" s="25"/>
    </row>
    <row r="169" spans="1:8" ht="11.25">
      <c r="A169" s="10"/>
      <c r="B169" s="35" t="s">
        <v>103</v>
      </c>
      <c r="C169" s="23"/>
      <c r="D169" s="24" t="s">
        <v>104</v>
      </c>
      <c r="E169" s="99"/>
      <c r="F169" s="2"/>
      <c r="G169" s="25">
        <v>812707</v>
      </c>
      <c r="H169" s="25">
        <v>878330</v>
      </c>
    </row>
    <row r="170" spans="1:8" ht="11.25">
      <c r="A170" s="10"/>
      <c r="B170" s="35" t="s">
        <v>57</v>
      </c>
      <c r="C170" s="23"/>
      <c r="D170" s="24" t="s">
        <v>58</v>
      </c>
      <c r="E170" s="99"/>
      <c r="F170" s="2"/>
      <c r="G170" s="25">
        <v>148207</v>
      </c>
      <c r="H170" s="25"/>
    </row>
    <row r="171" spans="1:8" ht="11.25">
      <c r="A171" s="10"/>
      <c r="B171" s="35" t="s">
        <v>59</v>
      </c>
      <c r="C171" s="23"/>
      <c r="D171" s="24" t="s">
        <v>60</v>
      </c>
      <c r="E171" s="99"/>
      <c r="F171" s="2"/>
      <c r="G171" s="25">
        <v>42393</v>
      </c>
      <c r="H171" s="25"/>
    </row>
    <row r="172" spans="1:8" ht="11.25">
      <c r="A172" s="10"/>
      <c r="B172" s="35" t="s">
        <v>283</v>
      </c>
      <c r="C172" s="23"/>
      <c r="D172" s="24" t="s">
        <v>67</v>
      </c>
      <c r="E172" s="99"/>
      <c r="F172" s="2"/>
      <c r="G172" s="25">
        <v>56186</v>
      </c>
      <c r="H172" s="25"/>
    </row>
    <row r="173" spans="1:8" ht="11.25">
      <c r="A173" s="10"/>
      <c r="B173" s="35" t="s">
        <v>61</v>
      </c>
      <c r="C173" s="23"/>
      <c r="D173" s="5" t="s">
        <v>153</v>
      </c>
      <c r="E173" s="99">
        <f>+E174+E175+E176+E177+E178</f>
        <v>110000</v>
      </c>
      <c r="F173" s="2">
        <f>+F174+F175+F176+F177+F178</f>
        <v>423522</v>
      </c>
      <c r="G173" s="25">
        <f>+G174+G175+G176+G177+G178</f>
        <v>321300</v>
      </c>
      <c r="H173" s="25">
        <f>+H174+H175+H176+H177+H178</f>
        <v>1706644</v>
      </c>
    </row>
    <row r="174" spans="1:8" ht="11.25">
      <c r="A174" s="10"/>
      <c r="B174" s="35" t="s">
        <v>107</v>
      </c>
      <c r="C174" s="23"/>
      <c r="D174" s="24" t="s">
        <v>154</v>
      </c>
      <c r="E174" s="99">
        <v>110000</v>
      </c>
      <c r="F174" s="2">
        <v>319397</v>
      </c>
      <c r="G174" s="25">
        <v>217175</v>
      </c>
      <c r="H174" s="25">
        <v>344694</v>
      </c>
    </row>
    <row r="175" spans="1:8" ht="11.25">
      <c r="A175" s="10"/>
      <c r="B175" s="35" t="s">
        <v>62</v>
      </c>
      <c r="C175" s="23"/>
      <c r="D175" s="24" t="s">
        <v>167</v>
      </c>
      <c r="E175" s="99"/>
      <c r="F175" s="2"/>
      <c r="G175" s="25"/>
      <c r="H175" s="25">
        <v>1103102</v>
      </c>
    </row>
    <row r="176" spans="1:8" ht="11.25">
      <c r="A176" s="10"/>
      <c r="B176" s="35" t="s">
        <v>251</v>
      </c>
      <c r="C176" s="23"/>
      <c r="D176" s="24" t="s">
        <v>252</v>
      </c>
      <c r="E176" s="99"/>
      <c r="F176" s="2"/>
      <c r="G176" s="25"/>
      <c r="H176" s="25"/>
    </row>
    <row r="177" spans="1:8" ht="11.25">
      <c r="A177" s="10"/>
      <c r="B177" s="35" t="s">
        <v>273</v>
      </c>
      <c r="C177" s="23"/>
      <c r="D177" s="24" t="s">
        <v>159</v>
      </c>
      <c r="E177" s="99"/>
      <c r="F177" s="2"/>
      <c r="G177" s="25"/>
      <c r="H177" s="25"/>
    </row>
    <row r="178" spans="1:8" ht="11.25">
      <c r="A178" s="10"/>
      <c r="B178" s="35" t="s">
        <v>64</v>
      </c>
      <c r="C178" s="23"/>
      <c r="D178" s="24" t="s">
        <v>281</v>
      </c>
      <c r="E178" s="99"/>
      <c r="F178" s="2">
        <v>104125</v>
      </c>
      <c r="G178" s="25">
        <v>104125</v>
      </c>
      <c r="H178" s="25">
        <v>258848</v>
      </c>
    </row>
    <row r="179" spans="1:8" ht="11.25">
      <c r="A179" s="10"/>
      <c r="B179" s="35" t="s">
        <v>68</v>
      </c>
      <c r="C179" s="23"/>
      <c r="D179" s="5" t="s">
        <v>6</v>
      </c>
      <c r="E179" s="99">
        <f>+E180+E181+E182+E183</f>
        <v>0</v>
      </c>
      <c r="F179" s="2">
        <f>+F180+F181+F182+F183</f>
        <v>684250</v>
      </c>
      <c r="G179" s="25">
        <f>+G180+G181+G182+G183</f>
        <v>238000</v>
      </c>
      <c r="H179" s="25">
        <f>SUM(H180:H183)</f>
        <v>741370</v>
      </c>
    </row>
    <row r="180" spans="1:8" ht="11.25">
      <c r="A180" s="10"/>
      <c r="B180" s="35" t="s">
        <v>69</v>
      </c>
      <c r="C180" s="23"/>
      <c r="D180" s="24" t="s">
        <v>70</v>
      </c>
      <c r="E180" s="99"/>
      <c r="F180" s="2"/>
      <c r="G180" s="25"/>
      <c r="H180" s="25"/>
    </row>
    <row r="181" spans="1:8" ht="11.25">
      <c r="A181" s="10"/>
      <c r="B181" s="35" t="s">
        <v>196</v>
      </c>
      <c r="C181" s="23"/>
      <c r="D181" s="24" t="s">
        <v>197</v>
      </c>
      <c r="E181" s="99"/>
      <c r="F181" s="2">
        <v>684250</v>
      </c>
      <c r="G181" s="25">
        <v>238000</v>
      </c>
      <c r="H181" s="25">
        <v>705670</v>
      </c>
    </row>
    <row r="182" spans="1:8" ht="11.25">
      <c r="A182" s="10"/>
      <c r="B182" s="35" t="s">
        <v>168</v>
      </c>
      <c r="C182" s="23"/>
      <c r="D182" s="24" t="s">
        <v>169</v>
      </c>
      <c r="E182" s="99"/>
      <c r="F182" s="2"/>
      <c r="G182" s="25"/>
      <c r="H182" s="25">
        <v>35700</v>
      </c>
    </row>
    <row r="183" spans="1:8" ht="12.75" customHeight="1">
      <c r="A183" s="10"/>
      <c r="B183" s="35" t="s">
        <v>111</v>
      </c>
      <c r="C183" s="23"/>
      <c r="D183" s="24" t="s">
        <v>67</v>
      </c>
      <c r="E183" s="99"/>
      <c r="F183" s="2"/>
      <c r="G183" s="25"/>
      <c r="H183" s="25"/>
    </row>
    <row r="184" spans="1:8" ht="12" customHeight="1">
      <c r="A184" s="10"/>
      <c r="B184" s="35" t="s">
        <v>71</v>
      </c>
      <c r="C184" s="23"/>
      <c r="D184" s="5" t="s">
        <v>5</v>
      </c>
      <c r="E184" s="99">
        <f>+E185+E186</f>
        <v>197064</v>
      </c>
      <c r="F184" s="2">
        <f>+F185+F186</f>
        <v>78043</v>
      </c>
      <c r="G184" s="25">
        <f>+G185+G186</f>
        <v>156339</v>
      </c>
      <c r="H184" s="25">
        <f>SUM(H185:H186)</f>
        <v>523818</v>
      </c>
    </row>
    <row r="185" spans="1:8" ht="9.75" customHeight="1">
      <c r="A185" s="10"/>
      <c r="B185" s="35" t="s">
        <v>75</v>
      </c>
      <c r="C185" s="23"/>
      <c r="D185" s="24" t="s">
        <v>170</v>
      </c>
      <c r="E185" s="99"/>
      <c r="F185" s="2"/>
      <c r="G185" s="25"/>
      <c r="H185" s="25">
        <v>70000</v>
      </c>
    </row>
    <row r="186" spans="1:8" ht="9.75" customHeight="1">
      <c r="A186" s="10"/>
      <c r="B186" s="35" t="s">
        <v>77</v>
      </c>
      <c r="C186" s="23"/>
      <c r="D186" s="24" t="s">
        <v>67</v>
      </c>
      <c r="E186" s="99">
        <v>197064</v>
      </c>
      <c r="F186" s="2">
        <v>78043</v>
      </c>
      <c r="G186" s="25">
        <v>156339</v>
      </c>
      <c r="H186" s="25">
        <v>453818</v>
      </c>
    </row>
    <row r="187" spans="1:8" ht="12" customHeight="1">
      <c r="A187" s="10"/>
      <c r="B187" s="35" t="s">
        <v>78</v>
      </c>
      <c r="C187" s="23"/>
      <c r="D187" s="5" t="s">
        <v>79</v>
      </c>
      <c r="E187" s="99"/>
      <c r="F187" s="2">
        <f>+F188</f>
        <v>166600</v>
      </c>
      <c r="G187" s="25">
        <f>+G188+G189</f>
        <v>166600</v>
      </c>
      <c r="H187" s="25">
        <f>+H188+H189</f>
        <v>0</v>
      </c>
    </row>
    <row r="188" spans="1:8" ht="11.25">
      <c r="A188" s="10"/>
      <c r="B188" s="35" t="s">
        <v>116</v>
      </c>
      <c r="C188" s="23"/>
      <c r="D188" s="24" t="s">
        <v>117</v>
      </c>
      <c r="E188" s="99"/>
      <c r="F188" s="2">
        <v>166600</v>
      </c>
      <c r="G188" s="25">
        <v>166600</v>
      </c>
      <c r="H188" s="25"/>
    </row>
    <row r="189" spans="1:8" ht="11.25">
      <c r="A189" s="10"/>
      <c r="B189" s="35" t="s">
        <v>138</v>
      </c>
      <c r="C189" s="23"/>
      <c r="D189" s="24" t="s">
        <v>139</v>
      </c>
      <c r="E189" s="99"/>
      <c r="F189" s="2"/>
      <c r="G189" s="25"/>
      <c r="H189" s="25"/>
    </row>
    <row r="190" spans="1:8" ht="9" customHeight="1">
      <c r="A190" s="10"/>
      <c r="B190" s="35" t="s">
        <v>82</v>
      </c>
      <c r="C190" s="23"/>
      <c r="D190" s="24" t="s">
        <v>67</v>
      </c>
      <c r="E190" s="99"/>
      <c r="F190" s="2"/>
      <c r="G190" s="25"/>
      <c r="H190" s="25"/>
    </row>
    <row r="191" spans="1:8" ht="9" customHeight="1">
      <c r="A191" s="10"/>
      <c r="B191" s="35" t="s">
        <v>171</v>
      </c>
      <c r="C191" s="23"/>
      <c r="D191" s="5" t="s">
        <v>172</v>
      </c>
      <c r="E191" s="99"/>
      <c r="F191" s="2"/>
      <c r="G191" s="25"/>
      <c r="H191" s="25"/>
    </row>
    <row r="192" spans="1:8" ht="9" customHeight="1">
      <c r="A192" s="10"/>
      <c r="B192" s="35" t="s">
        <v>173</v>
      </c>
      <c r="C192" s="23"/>
      <c r="D192" s="24" t="s">
        <v>174</v>
      </c>
      <c r="E192" s="99"/>
      <c r="F192" s="2"/>
      <c r="G192" s="25"/>
      <c r="H192" s="25"/>
    </row>
    <row r="193" spans="1:8" ht="11.25">
      <c r="A193" s="10"/>
      <c r="B193" s="35" t="s">
        <v>22</v>
      </c>
      <c r="C193" s="23"/>
      <c r="D193" s="5" t="s">
        <v>140</v>
      </c>
      <c r="E193" s="99"/>
      <c r="F193" s="2">
        <f>+F194</f>
        <v>40000</v>
      </c>
      <c r="G193" s="25">
        <f>+G194</f>
        <v>40000</v>
      </c>
      <c r="H193" s="25">
        <f>+H194</f>
        <v>0</v>
      </c>
    </row>
    <row r="194" spans="1:8" ht="11.25">
      <c r="A194" s="10"/>
      <c r="B194" s="35" t="s">
        <v>141</v>
      </c>
      <c r="C194" s="23"/>
      <c r="D194" s="24" t="s">
        <v>142</v>
      </c>
      <c r="E194" s="99"/>
      <c r="F194" s="2">
        <v>40000</v>
      </c>
      <c r="G194" s="25">
        <v>40000</v>
      </c>
      <c r="H194" s="25"/>
    </row>
    <row r="195" spans="1:8" ht="11.25">
      <c r="A195" s="10"/>
      <c r="B195" s="35" t="s">
        <v>23</v>
      </c>
      <c r="C195" s="23"/>
      <c r="D195" s="5" t="s">
        <v>155</v>
      </c>
      <c r="E195" s="99"/>
      <c r="F195" s="2"/>
      <c r="G195" s="25"/>
      <c r="H195" s="25"/>
    </row>
    <row r="196" spans="1:8" ht="11.25">
      <c r="A196" s="10"/>
      <c r="B196" s="35" t="s">
        <v>24</v>
      </c>
      <c r="C196" s="23"/>
      <c r="D196" s="24" t="s">
        <v>7</v>
      </c>
      <c r="E196" s="99"/>
      <c r="F196" s="2"/>
      <c r="G196" s="25"/>
      <c r="H196" s="25"/>
    </row>
    <row r="197" spans="1:8" ht="11.25">
      <c r="A197" s="10"/>
      <c r="B197" s="3">
        <v>24</v>
      </c>
      <c r="C197" s="4"/>
      <c r="D197" s="5" t="s">
        <v>84</v>
      </c>
      <c r="E197" s="100">
        <f>+E198</f>
        <v>1616270</v>
      </c>
      <c r="F197" s="47">
        <f>+F198</f>
        <v>841846</v>
      </c>
      <c r="G197" s="48">
        <f>+G198</f>
        <v>1884938</v>
      </c>
      <c r="H197" s="48">
        <f>+H198</f>
        <v>5863206</v>
      </c>
    </row>
    <row r="198" spans="1:8" ht="11.25">
      <c r="A198" s="10"/>
      <c r="B198" s="35" t="s">
        <v>85</v>
      </c>
      <c r="C198" s="23"/>
      <c r="D198" s="24" t="s">
        <v>86</v>
      </c>
      <c r="E198" s="99">
        <f>+E199+E200</f>
        <v>1616270</v>
      </c>
      <c r="F198" s="2">
        <f>+F199+F200</f>
        <v>841846</v>
      </c>
      <c r="G198" s="25">
        <f>+G199+G200</f>
        <v>1884938</v>
      </c>
      <c r="H198" s="25">
        <f>+H199+H200</f>
        <v>5863206</v>
      </c>
    </row>
    <row r="199" spans="1:8" ht="11.25">
      <c r="A199" s="10"/>
      <c r="B199" s="35" t="s">
        <v>241</v>
      </c>
      <c r="C199" s="23"/>
      <c r="D199" s="24" t="s">
        <v>242</v>
      </c>
      <c r="E199" s="99">
        <v>1586270</v>
      </c>
      <c r="F199" s="2"/>
      <c r="G199" s="25"/>
      <c r="H199" s="25"/>
    </row>
    <row r="200" spans="1:8" ht="11.25">
      <c r="A200" s="10"/>
      <c r="B200" s="35" t="s">
        <v>87</v>
      </c>
      <c r="C200" s="23"/>
      <c r="D200" s="24" t="s">
        <v>88</v>
      </c>
      <c r="E200" s="99">
        <v>30000</v>
      </c>
      <c r="F200" s="2">
        <v>841846</v>
      </c>
      <c r="G200" s="25">
        <v>1884938</v>
      </c>
      <c r="H200" s="25">
        <v>5863206</v>
      </c>
    </row>
    <row r="201" spans="1:8" ht="11.25">
      <c r="A201" s="10"/>
      <c r="B201" s="35" t="s">
        <v>199</v>
      </c>
      <c r="C201" s="23"/>
      <c r="D201" s="24" t="s">
        <v>200</v>
      </c>
      <c r="E201" s="99"/>
      <c r="F201" s="2"/>
      <c r="G201" s="25"/>
      <c r="H201" s="25"/>
    </row>
    <row r="202" spans="1:8" ht="11.25">
      <c r="A202" s="10"/>
      <c r="B202" s="3">
        <v>29</v>
      </c>
      <c r="C202" s="4"/>
      <c r="D202" s="5" t="s">
        <v>212</v>
      </c>
      <c r="E202" s="100">
        <f>+E203+E204</f>
        <v>0</v>
      </c>
      <c r="F202" s="47">
        <f>+F203+F204+F207</f>
        <v>119443</v>
      </c>
      <c r="G202" s="48">
        <f>+G203+G204+G205+G207</f>
        <v>3426392</v>
      </c>
      <c r="H202" s="48">
        <f>+H203+H204+H207</f>
        <v>3612499</v>
      </c>
    </row>
    <row r="203" spans="1:8" ht="11.25">
      <c r="A203" s="10"/>
      <c r="B203" s="35" t="s">
        <v>187</v>
      </c>
      <c r="C203" s="23"/>
      <c r="D203" s="24" t="s">
        <v>27</v>
      </c>
      <c r="E203" s="99"/>
      <c r="F203" s="2">
        <v>70210</v>
      </c>
      <c r="G203" s="25">
        <v>868115</v>
      </c>
      <c r="H203" s="25">
        <v>94010</v>
      </c>
    </row>
    <row r="204" spans="1:8" ht="11.25">
      <c r="A204" s="10"/>
      <c r="B204" s="35" t="s">
        <v>213</v>
      </c>
      <c r="C204" s="23"/>
      <c r="D204" s="24" t="s">
        <v>214</v>
      </c>
      <c r="E204" s="99">
        <f>+E205</f>
        <v>0</v>
      </c>
      <c r="F204" s="2">
        <f>+F205</f>
        <v>0</v>
      </c>
      <c r="G204" s="25">
        <v>2509044</v>
      </c>
      <c r="H204" s="25">
        <f>+H205+H206</f>
        <v>2703511</v>
      </c>
    </row>
    <row r="205" spans="1:8" ht="7.5" customHeight="1">
      <c r="A205" s="10"/>
      <c r="B205" s="35" t="s">
        <v>215</v>
      </c>
      <c r="C205" s="23"/>
      <c r="D205" s="24" t="s">
        <v>216</v>
      </c>
      <c r="E205" s="99"/>
      <c r="F205" s="2"/>
      <c r="G205" s="25"/>
      <c r="H205" s="25">
        <v>80467</v>
      </c>
    </row>
    <row r="206" spans="1:8" ht="11.25">
      <c r="A206" s="10"/>
      <c r="B206" s="35" t="s">
        <v>236</v>
      </c>
      <c r="C206" s="23"/>
      <c r="D206" s="24" t="s">
        <v>256</v>
      </c>
      <c r="E206" s="99"/>
      <c r="F206" s="2"/>
      <c r="G206" s="25"/>
      <c r="H206" s="25">
        <v>2623044</v>
      </c>
    </row>
    <row r="207" spans="1:8" ht="11.25">
      <c r="A207" s="10"/>
      <c r="B207" s="35" t="s">
        <v>188</v>
      </c>
      <c r="C207" s="23"/>
      <c r="D207" s="24" t="s">
        <v>257</v>
      </c>
      <c r="E207" s="99"/>
      <c r="F207" s="2">
        <f>+F208</f>
        <v>49233</v>
      </c>
      <c r="G207" s="25">
        <f>+G208</f>
        <v>49233</v>
      </c>
      <c r="H207" s="25">
        <v>814978</v>
      </c>
    </row>
    <row r="208" spans="1:8" ht="11.25">
      <c r="A208" s="10"/>
      <c r="B208" s="35" t="s">
        <v>190</v>
      </c>
      <c r="C208" s="23"/>
      <c r="D208" s="24" t="s">
        <v>258</v>
      </c>
      <c r="E208" s="99"/>
      <c r="F208" s="2">
        <v>49233</v>
      </c>
      <c r="G208" s="25">
        <v>49233</v>
      </c>
      <c r="H208" s="25">
        <v>814978</v>
      </c>
    </row>
    <row r="209" spans="1:8" ht="11.25">
      <c r="A209" s="10"/>
      <c r="B209" s="3">
        <v>31</v>
      </c>
      <c r="C209" s="4"/>
      <c r="D209" s="5" t="s">
        <v>91</v>
      </c>
      <c r="E209" s="100"/>
      <c r="F209" s="47">
        <f>+F211</f>
        <v>450000</v>
      </c>
      <c r="G209" s="48">
        <f>+G210+G211</f>
        <v>869805</v>
      </c>
      <c r="H209" s="48">
        <f>+H210+H211</f>
        <v>304283</v>
      </c>
    </row>
    <row r="210" spans="1:8" ht="11.25">
      <c r="A210" s="10"/>
      <c r="B210" s="35" t="s">
        <v>243</v>
      </c>
      <c r="C210" s="23"/>
      <c r="D210" s="24" t="s">
        <v>121</v>
      </c>
      <c r="E210" s="99"/>
      <c r="F210" s="2"/>
      <c r="G210" s="25"/>
      <c r="H210" s="25"/>
    </row>
    <row r="211" spans="1:8" ht="11.25">
      <c r="A211" s="10"/>
      <c r="B211" s="35" t="s">
        <v>147</v>
      </c>
      <c r="C211" s="23"/>
      <c r="D211" s="24" t="s">
        <v>148</v>
      </c>
      <c r="E211" s="99"/>
      <c r="F211" s="2">
        <v>450000</v>
      </c>
      <c r="G211" s="25">
        <v>869805</v>
      </c>
      <c r="H211" s="25">
        <v>304283</v>
      </c>
    </row>
    <row r="212" spans="1:8" ht="11.25">
      <c r="A212" s="10"/>
      <c r="B212" s="3">
        <v>34</v>
      </c>
      <c r="C212" s="4"/>
      <c r="D212" s="5" t="s">
        <v>160</v>
      </c>
      <c r="E212" s="100">
        <f>+E213</f>
        <v>0</v>
      </c>
      <c r="F212" s="47">
        <f>+F213</f>
        <v>0</v>
      </c>
      <c r="G212" s="25">
        <f>+G213</f>
        <v>0</v>
      </c>
      <c r="H212" s="25"/>
    </row>
    <row r="213" spans="1:8" ht="12" thickBot="1">
      <c r="A213" s="10"/>
      <c r="B213" s="35" t="s">
        <v>97</v>
      </c>
      <c r="C213" s="23"/>
      <c r="D213" s="24" t="s">
        <v>98</v>
      </c>
      <c r="E213" s="101"/>
      <c r="F213" s="83"/>
      <c r="G213" s="84"/>
      <c r="H213" s="84"/>
    </row>
    <row r="214" spans="1:13" ht="11.25">
      <c r="A214" s="10"/>
      <c r="B214" s="49"/>
      <c r="C214" s="50"/>
      <c r="D214" s="51" t="s">
        <v>34</v>
      </c>
      <c r="E214" s="102">
        <f>+E129</f>
        <v>8677148</v>
      </c>
      <c r="F214" s="102">
        <f>+F129</f>
        <v>8890609</v>
      </c>
      <c r="G214" s="102">
        <f>+G129</f>
        <v>19249272</v>
      </c>
      <c r="H214" s="102">
        <f>+H129</f>
        <v>27314646</v>
      </c>
      <c r="M214" s="52"/>
    </row>
    <row r="215" spans="1:8" ht="3" customHeight="1" thickBot="1">
      <c r="A215" s="10"/>
      <c r="B215" s="53"/>
      <c r="C215" s="54"/>
      <c r="D215" s="55"/>
      <c r="E215" s="56"/>
      <c r="F215" s="56"/>
      <c r="G215" s="56"/>
      <c r="H215" s="56"/>
    </row>
    <row r="216" spans="1:8" ht="5.25" customHeight="1">
      <c r="A216" s="10"/>
      <c r="B216" s="63"/>
      <c r="C216" s="12"/>
      <c r="D216" s="64"/>
      <c r="E216" s="65"/>
      <c r="F216" s="65"/>
      <c r="G216" s="65"/>
      <c r="H216" s="65"/>
    </row>
    <row r="217" spans="1:8" ht="12" customHeight="1">
      <c r="A217" s="10"/>
      <c r="B217" s="38" t="s">
        <v>30</v>
      </c>
      <c r="C217" s="39"/>
      <c r="D217" s="39"/>
      <c r="E217" s="10"/>
      <c r="F217" s="10"/>
      <c r="G217" s="10"/>
      <c r="H217" s="10"/>
    </row>
    <row r="218" spans="1:8" ht="12.75" customHeight="1" thickBot="1">
      <c r="A218" s="10"/>
      <c r="B218" s="38" t="s">
        <v>175</v>
      </c>
      <c r="C218" s="39"/>
      <c r="D218" s="39"/>
      <c r="E218" s="10"/>
      <c r="F218" s="10"/>
      <c r="G218" s="10"/>
      <c r="H218" s="10"/>
    </row>
    <row r="219" spans="1:8" ht="13.5" thickBot="1">
      <c r="A219" s="10"/>
      <c r="B219" s="113" t="s">
        <v>293</v>
      </c>
      <c r="C219" s="114"/>
      <c r="D219" s="114"/>
      <c r="E219" s="114"/>
      <c r="F219" s="114"/>
      <c r="G219" s="115"/>
      <c r="H219" s="10"/>
    </row>
    <row r="220" spans="1:8" ht="5.25" customHeight="1" thickBot="1">
      <c r="A220" s="10"/>
      <c r="B220" s="66"/>
      <c r="C220" s="39"/>
      <c r="D220" s="39"/>
      <c r="E220" s="10"/>
      <c r="F220" s="10"/>
      <c r="G220" s="10"/>
      <c r="H220" s="10"/>
    </row>
    <row r="221" spans="1:8" ht="0.75" customHeight="1" hidden="1" thickBot="1">
      <c r="A221" s="10"/>
      <c r="B221" s="12"/>
      <c r="C221" s="12"/>
      <c r="D221" s="12"/>
      <c r="E221" s="12"/>
      <c r="F221" s="12"/>
      <c r="G221" s="12"/>
      <c r="H221" s="12"/>
    </row>
    <row r="222" spans="1:8" ht="12" thickBot="1">
      <c r="A222" s="10"/>
      <c r="B222" s="94" t="s">
        <v>12</v>
      </c>
      <c r="C222" s="95"/>
      <c r="D222" s="96" t="s">
        <v>13</v>
      </c>
      <c r="E222" s="93">
        <v>40633</v>
      </c>
      <c r="F222" s="87">
        <v>40724</v>
      </c>
      <c r="G222" s="88">
        <v>40816</v>
      </c>
      <c r="H222" s="88">
        <v>40908</v>
      </c>
    </row>
    <row r="223" spans="1:8" ht="0.75" customHeight="1" thickBot="1">
      <c r="A223" s="10"/>
      <c r="B223" s="41"/>
      <c r="C223" s="12"/>
      <c r="D223" s="42"/>
      <c r="E223" s="43"/>
      <c r="F223" s="44"/>
      <c r="G223" s="45"/>
      <c r="H223" s="45"/>
    </row>
    <row r="224" spans="1:8" ht="11.25">
      <c r="A224" s="10"/>
      <c r="B224" s="41"/>
      <c r="C224" s="12"/>
      <c r="D224" s="90" t="s">
        <v>99</v>
      </c>
      <c r="E224" s="97">
        <f>+E225+E230+E284+E287+E290+E292+E301+E304</f>
        <v>25453014</v>
      </c>
      <c r="F224" s="78">
        <f>+F225+F230+F284+F287+F290+F292+F301+F304</f>
        <v>13379287</v>
      </c>
      <c r="G224" s="79">
        <f>+G225+G230+G284+G287+G290+G292+G301+G304</f>
        <v>16678795</v>
      </c>
      <c r="H224" s="79">
        <f>+H225+H230+H284+H287+H290+H292+H301+H304</f>
        <v>40282405</v>
      </c>
    </row>
    <row r="225" spans="1:8" ht="11.25">
      <c r="A225" s="10"/>
      <c r="B225" s="46">
        <v>21</v>
      </c>
      <c r="C225" s="20"/>
      <c r="D225" s="91" t="s">
        <v>149</v>
      </c>
      <c r="E225" s="98">
        <f>+E226+E227+E228+E229</f>
        <v>0</v>
      </c>
      <c r="F225" s="57">
        <f>+F226+F227+F228+F229</f>
        <v>0</v>
      </c>
      <c r="G225" s="89">
        <f>+G226+G227+G228+G229</f>
        <v>0</v>
      </c>
      <c r="H225" s="89">
        <f>+H226+H227+H228+H229</f>
        <v>0</v>
      </c>
    </row>
    <row r="226" spans="1:12" ht="11.25">
      <c r="A226" s="10"/>
      <c r="B226" s="35" t="s">
        <v>14</v>
      </c>
      <c r="C226" s="23"/>
      <c r="D226" s="70" t="s">
        <v>15</v>
      </c>
      <c r="E226" s="99"/>
      <c r="F226" s="2"/>
      <c r="G226" s="25"/>
      <c r="H226" s="25"/>
      <c r="I226" s="19"/>
      <c r="J226" s="19"/>
      <c r="K226" s="19"/>
      <c r="L226" s="19"/>
    </row>
    <row r="227" spans="1:8" ht="11.25">
      <c r="A227" s="10"/>
      <c r="B227" s="35" t="s">
        <v>17</v>
      </c>
      <c r="C227" s="23"/>
      <c r="D227" s="70" t="s">
        <v>2</v>
      </c>
      <c r="E227" s="99"/>
      <c r="F227" s="2"/>
      <c r="G227" s="25"/>
      <c r="H227" s="25"/>
    </row>
    <row r="228" spans="1:8" ht="11.25">
      <c r="A228" s="10"/>
      <c r="B228" s="35" t="s">
        <v>19</v>
      </c>
      <c r="C228" s="23"/>
      <c r="D228" s="70" t="s">
        <v>42</v>
      </c>
      <c r="E228" s="99"/>
      <c r="F228" s="2"/>
      <c r="G228" s="25"/>
      <c r="H228" s="25"/>
    </row>
    <row r="229" spans="1:8" ht="9" customHeight="1">
      <c r="A229" s="10"/>
      <c r="B229" s="35" t="s">
        <v>44</v>
      </c>
      <c r="C229" s="23"/>
      <c r="D229" s="70" t="s">
        <v>32</v>
      </c>
      <c r="E229" s="99"/>
      <c r="F229" s="2"/>
      <c r="G229" s="25"/>
      <c r="H229" s="25"/>
    </row>
    <row r="230" spans="1:8" ht="11.25">
      <c r="A230" s="10"/>
      <c r="B230" s="3">
        <v>22</v>
      </c>
      <c r="C230" s="4"/>
      <c r="D230" s="92" t="s">
        <v>152</v>
      </c>
      <c r="E230" s="100">
        <f>+E231+E233+E237+E239+E253+E259+E266+E269+E277+E279+E282</f>
        <v>5105120</v>
      </c>
      <c r="F230" s="47">
        <f>+F231+F233+F237+F239+F253+F259+F266+F269+F277+F279+F282</f>
        <v>11172967</v>
      </c>
      <c r="G230" s="48">
        <f>+G231+G233+G237+G239+G253+G259+G266+G269+G277+G279+G282</f>
        <v>14369648</v>
      </c>
      <c r="H230" s="48">
        <f>+H231+H233+H237+H239+H253+H259+H266+H269+H277+H279+H282</f>
        <v>32763891</v>
      </c>
    </row>
    <row r="231" spans="1:8" ht="11.25">
      <c r="A231" s="10"/>
      <c r="B231" s="35" t="s">
        <v>126</v>
      </c>
      <c r="C231" s="23"/>
      <c r="D231" s="70" t="s">
        <v>127</v>
      </c>
      <c r="E231" s="99">
        <f>+E232</f>
        <v>24990</v>
      </c>
      <c r="F231" s="2">
        <f>+F232</f>
        <v>1820435</v>
      </c>
      <c r="G231" s="25">
        <f>+G232</f>
        <v>1636770</v>
      </c>
      <c r="H231" s="25">
        <f>+H232</f>
        <v>4507573</v>
      </c>
    </row>
    <row r="232" spans="1:8" ht="11.25">
      <c r="A232" s="10"/>
      <c r="B232" s="35" t="s">
        <v>125</v>
      </c>
      <c r="C232" s="23"/>
      <c r="D232" s="70" t="s">
        <v>128</v>
      </c>
      <c r="E232" s="99">
        <v>24990</v>
      </c>
      <c r="F232" s="2">
        <v>1820435</v>
      </c>
      <c r="G232" s="25">
        <v>1636770</v>
      </c>
      <c r="H232" s="25">
        <v>4507573</v>
      </c>
    </row>
    <row r="233" spans="1:8" ht="11.25">
      <c r="A233" s="10"/>
      <c r="B233" s="35" t="s">
        <v>201</v>
      </c>
      <c r="C233" s="23"/>
      <c r="D233" s="70" t="s">
        <v>202</v>
      </c>
      <c r="E233" s="99">
        <f>+E234+E235+E236</f>
        <v>261835</v>
      </c>
      <c r="F233" s="99">
        <f>+F234+F235+F236</f>
        <v>487456</v>
      </c>
      <c r="G233" s="25">
        <f>+G234+G235+G236</f>
        <v>176402</v>
      </c>
      <c r="H233" s="25">
        <f>+H234+H235+H236</f>
        <v>112569</v>
      </c>
    </row>
    <row r="234" spans="1:8" ht="11.25">
      <c r="A234" s="10"/>
      <c r="B234" s="35" t="s">
        <v>203</v>
      </c>
      <c r="C234" s="23"/>
      <c r="D234" s="70" t="s">
        <v>248</v>
      </c>
      <c r="E234" s="99"/>
      <c r="F234" s="2">
        <v>487456</v>
      </c>
      <c r="G234" s="25"/>
      <c r="H234" s="25">
        <v>112569</v>
      </c>
    </row>
    <row r="235" spans="1:8" ht="11.25">
      <c r="A235" s="10"/>
      <c r="B235" s="35" t="s">
        <v>217</v>
      </c>
      <c r="C235" s="23"/>
      <c r="D235" s="70" t="s">
        <v>249</v>
      </c>
      <c r="E235" s="99">
        <v>66521</v>
      </c>
      <c r="F235" s="2"/>
      <c r="G235" s="25">
        <v>61400</v>
      </c>
      <c r="H235" s="25"/>
    </row>
    <row r="236" spans="1:8" ht="11.25">
      <c r="A236" s="10"/>
      <c r="B236" s="35" t="s">
        <v>246</v>
      </c>
      <c r="C236" s="23"/>
      <c r="D236" s="70" t="s">
        <v>247</v>
      </c>
      <c r="E236" s="99">
        <v>195314</v>
      </c>
      <c r="F236" s="2"/>
      <c r="G236" s="25">
        <v>115002</v>
      </c>
      <c r="H236" s="25"/>
    </row>
    <row r="237" spans="1:8" ht="11.25">
      <c r="A237" s="10"/>
      <c r="B237" s="35" t="s">
        <v>161</v>
      </c>
      <c r="C237" s="23"/>
      <c r="D237" s="70" t="s">
        <v>163</v>
      </c>
      <c r="E237" s="99">
        <f>+E238</f>
        <v>0</v>
      </c>
      <c r="F237" s="2"/>
      <c r="G237" s="25"/>
      <c r="H237" s="25">
        <f>+H238</f>
        <v>0</v>
      </c>
    </row>
    <row r="238" spans="1:8" ht="11.25">
      <c r="A238" s="10"/>
      <c r="B238" s="35" t="s">
        <v>162</v>
      </c>
      <c r="C238" s="23"/>
      <c r="D238" s="70" t="s">
        <v>221</v>
      </c>
      <c r="E238" s="99"/>
      <c r="F238" s="2"/>
      <c r="G238" s="25"/>
      <c r="H238" s="25"/>
    </row>
    <row r="239" spans="1:8" ht="11.25">
      <c r="A239" s="10"/>
      <c r="B239" s="35" t="s">
        <v>49</v>
      </c>
      <c r="C239" s="23"/>
      <c r="D239" s="70" t="s">
        <v>156</v>
      </c>
      <c r="E239" s="99">
        <f>+E240+E241+E243+E244+E245+E246+E247+E248+E249+E250+E252</f>
        <v>4429788</v>
      </c>
      <c r="F239" s="47">
        <f>+F240+F241+F242+F243+F244+F245+F246+F247+F248+F249+F250+F252</f>
        <v>6185702</v>
      </c>
      <c r="G239" s="25">
        <f>+G240+G241+G242+G243+G244+G245+G246+G247+G248+G249+G250+G252</f>
        <v>7657391</v>
      </c>
      <c r="H239" s="25">
        <f>+H240+H241+H242+H243+H244+H245+H246+H247+H248+H249+H250+H251+H252</f>
        <v>3828063</v>
      </c>
    </row>
    <row r="240" spans="1:8" ht="11.25">
      <c r="A240" s="10"/>
      <c r="B240" s="35" t="s">
        <v>129</v>
      </c>
      <c r="C240" s="23"/>
      <c r="D240" s="70" t="s">
        <v>4</v>
      </c>
      <c r="E240" s="99">
        <v>955990</v>
      </c>
      <c r="F240" s="2">
        <v>627684</v>
      </c>
      <c r="G240" s="25">
        <v>736900</v>
      </c>
      <c r="H240" s="25">
        <v>143334</v>
      </c>
    </row>
    <row r="241" spans="1:8" ht="11.25">
      <c r="A241" s="10"/>
      <c r="B241" s="35" t="s">
        <v>192</v>
      </c>
      <c r="C241" s="23"/>
      <c r="D241" s="70" t="s">
        <v>193</v>
      </c>
      <c r="E241" s="99">
        <v>47981</v>
      </c>
      <c r="F241" s="2">
        <v>511674</v>
      </c>
      <c r="G241" s="25">
        <v>50681</v>
      </c>
      <c r="H241" s="25">
        <v>494957</v>
      </c>
    </row>
    <row r="242" spans="1:8" ht="11.25">
      <c r="A242" s="10"/>
      <c r="B242" s="35" t="s">
        <v>164</v>
      </c>
      <c r="C242" s="23"/>
      <c r="D242" s="70" t="s">
        <v>165</v>
      </c>
      <c r="E242" s="99"/>
      <c r="F242" s="2"/>
      <c r="G242" s="25"/>
      <c r="H242" s="25"/>
    </row>
    <row r="243" spans="1:8" ht="11.25">
      <c r="A243" s="10"/>
      <c r="B243" s="35" t="s">
        <v>205</v>
      </c>
      <c r="C243" s="23"/>
      <c r="D243" s="70" t="s">
        <v>206</v>
      </c>
      <c r="E243" s="99"/>
      <c r="F243" s="2">
        <v>7075</v>
      </c>
      <c r="G243" s="25">
        <v>120569</v>
      </c>
      <c r="H243" s="25">
        <v>120531</v>
      </c>
    </row>
    <row r="244" spans="1:8" ht="11.25">
      <c r="A244" s="10"/>
      <c r="B244" s="35" t="s">
        <v>51</v>
      </c>
      <c r="C244" s="23"/>
      <c r="D244" s="70" t="s">
        <v>179</v>
      </c>
      <c r="E244" s="99">
        <v>1249352</v>
      </c>
      <c r="F244" s="2">
        <v>303224</v>
      </c>
      <c r="G244" s="25">
        <v>1256446</v>
      </c>
      <c r="H244" s="25"/>
    </row>
    <row r="245" spans="1:8" ht="11.25">
      <c r="A245" s="10"/>
      <c r="B245" s="35" t="s">
        <v>176</v>
      </c>
      <c r="C245" s="23"/>
      <c r="D245" s="70" t="s">
        <v>177</v>
      </c>
      <c r="E245" s="99"/>
      <c r="F245" s="2">
        <v>21420</v>
      </c>
      <c r="G245" s="25"/>
      <c r="H245" s="25"/>
    </row>
    <row r="246" spans="1:9" ht="11.25">
      <c r="A246" s="10"/>
      <c r="B246" s="35" t="s">
        <v>130</v>
      </c>
      <c r="C246" s="23"/>
      <c r="D246" s="70" t="s">
        <v>180</v>
      </c>
      <c r="E246" s="99">
        <v>381160</v>
      </c>
      <c r="F246" s="2">
        <v>636192</v>
      </c>
      <c r="G246" s="25">
        <v>849559</v>
      </c>
      <c r="H246" s="25">
        <v>1212701</v>
      </c>
      <c r="I246" s="71"/>
    </row>
    <row r="247" spans="1:8" ht="11.25">
      <c r="A247" s="10"/>
      <c r="B247" s="35" t="s">
        <v>132</v>
      </c>
      <c r="C247" s="23"/>
      <c r="D247" s="70" t="s">
        <v>181</v>
      </c>
      <c r="E247" s="99">
        <v>441853</v>
      </c>
      <c r="F247" s="2">
        <v>2856886</v>
      </c>
      <c r="G247" s="25">
        <v>2923877</v>
      </c>
      <c r="H247" s="25">
        <v>1273182</v>
      </c>
    </row>
    <row r="248" spans="1:8" ht="11.25">
      <c r="A248" s="10"/>
      <c r="B248" s="35" t="s">
        <v>134</v>
      </c>
      <c r="C248" s="23"/>
      <c r="D248" s="70" t="s">
        <v>194</v>
      </c>
      <c r="E248" s="99">
        <v>1220274</v>
      </c>
      <c r="F248" s="2">
        <v>599272</v>
      </c>
      <c r="G248" s="25">
        <v>1066894</v>
      </c>
      <c r="H248" s="25">
        <v>403054</v>
      </c>
    </row>
    <row r="249" spans="1:8" ht="11.25">
      <c r="A249" s="10"/>
      <c r="B249" s="35" t="s">
        <v>53</v>
      </c>
      <c r="C249" s="23"/>
      <c r="D249" s="70" t="s">
        <v>182</v>
      </c>
      <c r="E249" s="99"/>
      <c r="F249" s="2">
        <v>518025</v>
      </c>
      <c r="G249" s="25">
        <v>412167</v>
      </c>
      <c r="H249" s="25"/>
    </row>
    <row r="250" spans="1:8" ht="11.25">
      <c r="A250" s="10"/>
      <c r="B250" s="35" t="s">
        <v>209</v>
      </c>
      <c r="C250" s="23"/>
      <c r="D250" s="70" t="s">
        <v>210</v>
      </c>
      <c r="E250" s="99">
        <v>31990</v>
      </c>
      <c r="F250" s="2"/>
      <c r="G250" s="25">
        <v>46990</v>
      </c>
      <c r="H250" s="25">
        <v>79963</v>
      </c>
    </row>
    <row r="251" spans="1:8" ht="11.25">
      <c r="A251" s="10"/>
      <c r="B251" s="35" t="s">
        <v>290</v>
      </c>
      <c r="C251" s="23"/>
      <c r="D251" s="70" t="s">
        <v>289</v>
      </c>
      <c r="E251" s="99"/>
      <c r="F251" s="2"/>
      <c r="G251" s="25"/>
      <c r="H251" s="25">
        <v>100341</v>
      </c>
    </row>
    <row r="252" spans="1:8" ht="11.25">
      <c r="A252" s="10"/>
      <c r="B252" s="35" t="s">
        <v>195</v>
      </c>
      <c r="C252" s="23"/>
      <c r="D252" s="70" t="s">
        <v>67</v>
      </c>
      <c r="E252" s="99">
        <v>101188</v>
      </c>
      <c r="F252" s="2">
        <v>104250</v>
      </c>
      <c r="G252" s="25">
        <v>193308</v>
      </c>
      <c r="H252" s="25"/>
    </row>
    <row r="253" spans="1:8" ht="11.25">
      <c r="A253" s="10"/>
      <c r="B253" s="35" t="s">
        <v>55</v>
      </c>
      <c r="C253" s="23"/>
      <c r="D253" s="70" t="s">
        <v>56</v>
      </c>
      <c r="E253" s="99"/>
      <c r="F253" s="2"/>
      <c r="G253" s="25">
        <f>+G254+G255+G256+G257+G258</f>
        <v>0</v>
      </c>
      <c r="H253" s="25">
        <f>+H254+H255+H256+H257+H258</f>
        <v>0</v>
      </c>
    </row>
    <row r="254" spans="1:8" ht="13.5" customHeight="1">
      <c r="A254" s="10"/>
      <c r="B254" s="35" t="s">
        <v>101</v>
      </c>
      <c r="C254" s="23"/>
      <c r="D254" s="70" t="s">
        <v>102</v>
      </c>
      <c r="E254" s="99"/>
      <c r="F254" s="2"/>
      <c r="G254" s="25"/>
      <c r="H254" s="25"/>
    </row>
    <row r="255" spans="1:8" ht="12.75" customHeight="1">
      <c r="A255" s="10"/>
      <c r="B255" s="35" t="s">
        <v>105</v>
      </c>
      <c r="C255" s="23"/>
      <c r="D255" s="70" t="s">
        <v>106</v>
      </c>
      <c r="E255" s="99"/>
      <c r="F255" s="2"/>
      <c r="G255" s="25"/>
      <c r="H255" s="25"/>
    </row>
    <row r="256" spans="1:8" ht="11.25" customHeight="1">
      <c r="A256" s="10"/>
      <c r="B256" s="35" t="s">
        <v>103</v>
      </c>
      <c r="C256" s="23"/>
      <c r="D256" s="70" t="s">
        <v>7</v>
      </c>
      <c r="E256" s="99"/>
      <c r="F256" s="2"/>
      <c r="G256" s="25"/>
      <c r="H256" s="25"/>
    </row>
    <row r="257" spans="1:8" ht="11.25">
      <c r="A257" s="10"/>
      <c r="B257" s="35" t="s">
        <v>57</v>
      </c>
      <c r="C257" s="23"/>
      <c r="D257" s="70" t="s">
        <v>58</v>
      </c>
      <c r="E257" s="99"/>
      <c r="F257" s="2"/>
      <c r="G257" s="25"/>
      <c r="H257" s="25"/>
    </row>
    <row r="258" spans="1:8" ht="11.25">
      <c r="A258" s="10"/>
      <c r="B258" s="35" t="s">
        <v>59</v>
      </c>
      <c r="C258" s="23"/>
      <c r="D258" s="70" t="s">
        <v>60</v>
      </c>
      <c r="E258" s="99"/>
      <c r="F258" s="2"/>
      <c r="G258" s="25"/>
      <c r="H258" s="25"/>
    </row>
    <row r="259" spans="1:8" ht="11.25">
      <c r="A259" s="10"/>
      <c r="B259" s="35" t="s">
        <v>61</v>
      </c>
      <c r="C259" s="23"/>
      <c r="D259" s="70" t="s">
        <v>153</v>
      </c>
      <c r="E259" s="99">
        <f>+E260+E261+E262+E265</f>
        <v>253347</v>
      </c>
      <c r="F259" s="47">
        <f>+F260+F261+F262</f>
        <v>863272</v>
      </c>
      <c r="G259" s="25">
        <f>+G260+G261+G262+G263+G264+G265</f>
        <v>2789685</v>
      </c>
      <c r="H259" s="25">
        <f>+H260+H261+H262+H264</f>
        <v>2624325</v>
      </c>
    </row>
    <row r="260" spans="1:8" ht="11.25">
      <c r="A260" s="10"/>
      <c r="B260" s="35" t="s">
        <v>107</v>
      </c>
      <c r="C260" s="23"/>
      <c r="D260" s="70" t="s">
        <v>154</v>
      </c>
      <c r="E260" s="99"/>
      <c r="F260" s="2">
        <v>100000</v>
      </c>
      <c r="G260" s="25">
        <v>384000</v>
      </c>
      <c r="H260" s="25">
        <v>952655</v>
      </c>
    </row>
    <row r="261" spans="1:8" ht="11.25">
      <c r="A261" s="10"/>
      <c r="B261" s="35" t="s">
        <v>62</v>
      </c>
      <c r="C261" s="23"/>
      <c r="D261" s="70" t="s">
        <v>167</v>
      </c>
      <c r="E261" s="99">
        <v>253347</v>
      </c>
      <c r="F261" s="2">
        <v>293222</v>
      </c>
      <c r="G261" s="25">
        <v>150470</v>
      </c>
      <c r="H261" s="25">
        <v>155073</v>
      </c>
    </row>
    <row r="262" spans="1:8" ht="10.5" customHeight="1">
      <c r="A262" s="10"/>
      <c r="B262" s="35" t="s">
        <v>273</v>
      </c>
      <c r="C262" s="23"/>
      <c r="D262" s="70" t="s">
        <v>284</v>
      </c>
      <c r="E262" s="99"/>
      <c r="F262" s="2">
        <v>470050</v>
      </c>
      <c r="G262" s="25">
        <v>1695180</v>
      </c>
      <c r="H262" s="25">
        <v>1201247</v>
      </c>
    </row>
    <row r="263" spans="1:8" ht="10.5" customHeight="1">
      <c r="A263" s="10"/>
      <c r="B263" s="35" t="s">
        <v>64</v>
      </c>
      <c r="C263" s="23"/>
      <c r="D263" s="70" t="s">
        <v>159</v>
      </c>
      <c r="E263" s="99"/>
      <c r="F263" s="2"/>
      <c r="G263" s="25">
        <v>114835</v>
      </c>
      <c r="H263" s="25"/>
    </row>
    <row r="264" spans="1:8" ht="10.5" customHeight="1">
      <c r="A264" s="10"/>
      <c r="B264" s="35" t="s">
        <v>211</v>
      </c>
      <c r="C264" s="23"/>
      <c r="D264" s="70" t="s">
        <v>285</v>
      </c>
      <c r="E264" s="99"/>
      <c r="F264" s="2"/>
      <c r="G264" s="25">
        <v>445200</v>
      </c>
      <c r="H264" s="25">
        <v>315350</v>
      </c>
    </row>
    <row r="265" spans="1:8" ht="11.25">
      <c r="A265" s="10"/>
      <c r="B265" s="35" t="s">
        <v>66</v>
      </c>
      <c r="C265" s="23"/>
      <c r="D265" s="70" t="s">
        <v>67</v>
      </c>
      <c r="E265" s="99"/>
      <c r="F265" s="2"/>
      <c r="G265" s="25"/>
      <c r="H265" s="25"/>
    </row>
    <row r="266" spans="1:8" ht="11.25">
      <c r="A266" s="10"/>
      <c r="B266" s="35" t="s">
        <v>68</v>
      </c>
      <c r="C266" s="23"/>
      <c r="D266" s="70" t="s">
        <v>6</v>
      </c>
      <c r="E266" s="99">
        <f>+E267+E268</f>
        <v>57120</v>
      </c>
      <c r="F266" s="47">
        <f>+F267+F268</f>
        <v>234012</v>
      </c>
      <c r="G266" s="25">
        <f>+G267</f>
        <v>299400</v>
      </c>
      <c r="H266" s="25">
        <f>+H267+H268</f>
        <v>1365902</v>
      </c>
    </row>
    <row r="267" spans="1:8" ht="11.25">
      <c r="A267" s="10"/>
      <c r="B267" s="35" t="s">
        <v>69</v>
      </c>
      <c r="C267" s="23"/>
      <c r="D267" s="70" t="s">
        <v>70</v>
      </c>
      <c r="E267" s="99"/>
      <c r="F267" s="2">
        <v>126912</v>
      </c>
      <c r="G267" s="25">
        <v>299400</v>
      </c>
      <c r="H267" s="25">
        <v>1250000</v>
      </c>
    </row>
    <row r="268" spans="1:8" ht="11.25">
      <c r="A268" s="10"/>
      <c r="B268" s="35" t="s">
        <v>196</v>
      </c>
      <c r="C268" s="23"/>
      <c r="D268" s="70" t="s">
        <v>255</v>
      </c>
      <c r="E268" s="99">
        <v>57120</v>
      </c>
      <c r="F268" s="2">
        <v>107100</v>
      </c>
      <c r="G268" s="25"/>
      <c r="H268" s="25">
        <v>115902</v>
      </c>
    </row>
    <row r="269" spans="1:8" ht="11.25">
      <c r="A269" s="10"/>
      <c r="B269" s="35" t="s">
        <v>71</v>
      </c>
      <c r="C269" s="23"/>
      <c r="D269" s="70" t="s">
        <v>5</v>
      </c>
      <c r="E269" s="99">
        <f>+E270+E271+E272+E273+E274</f>
        <v>78040</v>
      </c>
      <c r="F269" s="47">
        <f>+F270+F271+F272+F273+F274</f>
        <v>1582090</v>
      </c>
      <c r="G269" s="25">
        <f>+G270+G271+G272+G273+G274</f>
        <v>1613500</v>
      </c>
      <c r="H269" s="25">
        <f>+H270+H271+H272+H273+H274</f>
        <v>1810050</v>
      </c>
    </row>
    <row r="270" spans="1:8" ht="11.25">
      <c r="A270" s="10"/>
      <c r="B270" s="35" t="s">
        <v>72</v>
      </c>
      <c r="C270" s="23"/>
      <c r="D270" s="70" t="s">
        <v>259</v>
      </c>
      <c r="E270" s="99"/>
      <c r="F270" s="2"/>
      <c r="G270" s="25"/>
      <c r="H270" s="25">
        <v>77350</v>
      </c>
    </row>
    <row r="271" spans="1:8" ht="11.25" customHeight="1">
      <c r="A271" s="10"/>
      <c r="B271" s="35" t="s">
        <v>183</v>
      </c>
      <c r="C271" s="23"/>
      <c r="D271" s="70" t="s">
        <v>184</v>
      </c>
      <c r="E271" s="99"/>
      <c r="F271" s="2"/>
      <c r="G271" s="25"/>
      <c r="H271" s="25"/>
    </row>
    <row r="272" spans="1:8" ht="11.25">
      <c r="A272" s="10"/>
      <c r="B272" s="35" t="s">
        <v>75</v>
      </c>
      <c r="C272" s="23"/>
      <c r="D272" s="70" t="s">
        <v>170</v>
      </c>
      <c r="E272" s="99">
        <v>78040</v>
      </c>
      <c r="F272" s="2">
        <v>1582090</v>
      </c>
      <c r="G272" s="25">
        <v>1613500</v>
      </c>
      <c r="H272" s="25">
        <v>1732700</v>
      </c>
    </row>
    <row r="273" spans="1:8" ht="11.25">
      <c r="A273" s="10"/>
      <c r="B273" s="35" t="s">
        <v>225</v>
      </c>
      <c r="C273" s="23"/>
      <c r="D273" s="70" t="s">
        <v>226</v>
      </c>
      <c r="E273" s="99"/>
      <c r="F273" s="2"/>
      <c r="G273" s="25"/>
      <c r="H273" s="25"/>
    </row>
    <row r="274" spans="1:8" ht="11.25">
      <c r="A274" s="10"/>
      <c r="B274" s="35" t="s">
        <v>114</v>
      </c>
      <c r="C274" s="23"/>
      <c r="D274" s="70" t="s">
        <v>266</v>
      </c>
      <c r="E274" s="99"/>
      <c r="F274" s="2"/>
      <c r="G274" s="25"/>
      <c r="H274" s="25"/>
    </row>
    <row r="275" spans="1:8" ht="10.5" customHeight="1">
      <c r="A275" s="10"/>
      <c r="B275" s="35" t="s">
        <v>78</v>
      </c>
      <c r="C275" s="23"/>
      <c r="D275" s="70" t="s">
        <v>79</v>
      </c>
      <c r="E275" s="99"/>
      <c r="F275" s="2"/>
      <c r="G275" s="25"/>
      <c r="H275" s="25"/>
    </row>
    <row r="276" spans="1:8" ht="9" customHeight="1">
      <c r="A276" s="10"/>
      <c r="B276" s="35" t="s">
        <v>138</v>
      </c>
      <c r="C276" s="23"/>
      <c r="D276" s="70" t="s">
        <v>139</v>
      </c>
      <c r="E276" s="99"/>
      <c r="F276" s="2"/>
      <c r="G276" s="25"/>
      <c r="H276" s="25"/>
    </row>
    <row r="277" spans="1:8" ht="11.25">
      <c r="A277" s="10"/>
      <c r="B277" s="35" t="s">
        <v>171</v>
      </c>
      <c r="C277" s="23"/>
      <c r="D277" s="70" t="s">
        <v>172</v>
      </c>
      <c r="E277" s="99"/>
      <c r="F277" s="2"/>
      <c r="G277" s="25"/>
      <c r="H277" s="25"/>
    </row>
    <row r="278" spans="1:8" ht="11.25">
      <c r="A278" s="10"/>
      <c r="B278" s="35" t="s">
        <v>173</v>
      </c>
      <c r="C278" s="23"/>
      <c r="D278" s="70" t="s">
        <v>174</v>
      </c>
      <c r="E278" s="99"/>
      <c r="F278" s="2"/>
      <c r="G278" s="25"/>
      <c r="H278" s="25"/>
    </row>
    <row r="279" spans="1:8" ht="11.25">
      <c r="A279" s="10"/>
      <c r="B279" s="35" t="s">
        <v>22</v>
      </c>
      <c r="C279" s="23"/>
      <c r="D279" s="70" t="s">
        <v>140</v>
      </c>
      <c r="E279" s="99"/>
      <c r="F279" s="2"/>
      <c r="G279" s="25">
        <f>+G280+G281</f>
        <v>196500</v>
      </c>
      <c r="H279" s="25">
        <f>H280+H281</f>
        <v>18515409</v>
      </c>
    </row>
    <row r="280" spans="1:8" ht="9" customHeight="1">
      <c r="A280" s="10"/>
      <c r="B280" s="35" t="s">
        <v>141</v>
      </c>
      <c r="C280" s="23"/>
      <c r="D280" s="70" t="s">
        <v>142</v>
      </c>
      <c r="E280" s="99"/>
      <c r="F280" s="2"/>
      <c r="G280" s="25">
        <v>186000</v>
      </c>
      <c r="H280" s="25">
        <v>7440512</v>
      </c>
    </row>
    <row r="281" spans="1:8" ht="9" customHeight="1">
      <c r="A281" s="10"/>
      <c r="B281" s="35" t="s">
        <v>198</v>
      </c>
      <c r="C281" s="23"/>
      <c r="D281" s="70" t="s">
        <v>67</v>
      </c>
      <c r="E281" s="99"/>
      <c r="F281" s="2"/>
      <c r="G281" s="25">
        <v>10500</v>
      </c>
      <c r="H281" s="25">
        <v>11074897</v>
      </c>
    </row>
    <row r="282" spans="1:8" ht="11.25">
      <c r="A282" s="10"/>
      <c r="B282" s="35" t="s">
        <v>23</v>
      </c>
      <c r="C282" s="23"/>
      <c r="D282" s="70" t="s">
        <v>155</v>
      </c>
      <c r="E282" s="99"/>
      <c r="F282" s="2">
        <f>+F283</f>
        <v>0</v>
      </c>
      <c r="G282" s="25">
        <f>+G283</f>
        <v>0</v>
      </c>
      <c r="H282" s="25">
        <f>+H283</f>
        <v>0</v>
      </c>
    </row>
    <row r="283" spans="1:8" ht="12" customHeight="1">
      <c r="A283" s="10"/>
      <c r="B283" s="35" t="s">
        <v>24</v>
      </c>
      <c r="C283" s="23"/>
      <c r="D283" s="70" t="s">
        <v>7</v>
      </c>
      <c r="E283" s="99"/>
      <c r="F283" s="2"/>
      <c r="G283" s="25"/>
      <c r="H283" s="25"/>
    </row>
    <row r="284" spans="1:8" ht="12.75" customHeight="1">
      <c r="A284" s="10"/>
      <c r="B284" s="3">
        <v>23</v>
      </c>
      <c r="C284" s="4"/>
      <c r="D284" s="92" t="s">
        <v>185</v>
      </c>
      <c r="E284" s="100"/>
      <c r="F284" s="47"/>
      <c r="G284" s="25"/>
      <c r="H284" s="25"/>
    </row>
    <row r="285" spans="1:8" ht="11.25">
      <c r="A285" s="10"/>
      <c r="B285" s="35" t="s">
        <v>144</v>
      </c>
      <c r="C285" s="23"/>
      <c r="D285" s="70" t="s">
        <v>8</v>
      </c>
      <c r="E285" s="99"/>
      <c r="F285" s="2"/>
      <c r="G285" s="25"/>
      <c r="H285" s="25"/>
    </row>
    <row r="286" spans="1:8" ht="11.25">
      <c r="A286" s="10"/>
      <c r="B286" s="35" t="s">
        <v>145</v>
      </c>
      <c r="C286" s="23"/>
      <c r="D286" s="70" t="s">
        <v>146</v>
      </c>
      <c r="E286" s="99"/>
      <c r="F286" s="2"/>
      <c r="G286" s="25"/>
      <c r="H286" s="25"/>
    </row>
    <row r="287" spans="1:8" ht="11.25">
      <c r="A287" s="10"/>
      <c r="B287" s="3">
        <v>24</v>
      </c>
      <c r="C287" s="4"/>
      <c r="D287" s="92" t="s">
        <v>84</v>
      </c>
      <c r="E287" s="99"/>
      <c r="F287" s="47">
        <f>+F288+F289</f>
        <v>165998</v>
      </c>
      <c r="G287" s="25">
        <f>+G288+G289</f>
        <v>651227</v>
      </c>
      <c r="H287" s="25">
        <f>+H288+H289</f>
        <v>434680</v>
      </c>
    </row>
    <row r="288" spans="1:8" ht="11.25">
      <c r="A288" s="10"/>
      <c r="B288" s="35" t="s">
        <v>85</v>
      </c>
      <c r="C288" s="23"/>
      <c r="D288" s="70" t="s">
        <v>86</v>
      </c>
      <c r="E288" s="99"/>
      <c r="F288" s="2"/>
      <c r="G288" s="25"/>
      <c r="H288" s="25"/>
    </row>
    <row r="289" spans="1:8" ht="11.25">
      <c r="A289" s="10"/>
      <c r="B289" s="35" t="s">
        <v>199</v>
      </c>
      <c r="C289" s="23"/>
      <c r="D289" s="70" t="s">
        <v>200</v>
      </c>
      <c r="E289" s="99"/>
      <c r="F289" s="2">
        <v>165998</v>
      </c>
      <c r="G289" s="25">
        <v>651227</v>
      </c>
      <c r="H289" s="25">
        <v>434680</v>
      </c>
    </row>
    <row r="290" spans="1:8" ht="11.25">
      <c r="A290" s="10"/>
      <c r="B290" s="3">
        <v>26</v>
      </c>
      <c r="C290" s="4"/>
      <c r="D290" s="92" t="s">
        <v>178</v>
      </c>
      <c r="E290" s="99"/>
      <c r="F290" s="2"/>
      <c r="G290" s="25">
        <f>+G291</f>
        <v>0</v>
      </c>
      <c r="H290" s="25">
        <f>+H291</f>
        <v>0</v>
      </c>
    </row>
    <row r="291" spans="1:8" ht="11.25">
      <c r="A291" s="10"/>
      <c r="B291" s="35" t="s">
        <v>89</v>
      </c>
      <c r="C291" s="23"/>
      <c r="D291" s="70" t="s">
        <v>9</v>
      </c>
      <c r="E291" s="99"/>
      <c r="F291" s="2"/>
      <c r="G291" s="25"/>
      <c r="H291" s="25"/>
    </row>
    <row r="292" spans="1:8" ht="11.25">
      <c r="A292" s="10"/>
      <c r="B292" s="3">
        <v>29</v>
      </c>
      <c r="C292" s="4"/>
      <c r="D292" s="70" t="s">
        <v>186</v>
      </c>
      <c r="E292" s="100">
        <f>+E293+E294+E295+E298</f>
        <v>19454867</v>
      </c>
      <c r="F292" s="47">
        <f>+F293+F294+F298</f>
        <v>1147295</v>
      </c>
      <c r="G292" s="25">
        <f>+G293+G294+G295+G298</f>
        <v>764893</v>
      </c>
      <c r="H292" s="25">
        <f>H293+H294+H295+H298</f>
        <v>40807</v>
      </c>
    </row>
    <row r="293" spans="1:8" ht="11.25">
      <c r="A293" s="10"/>
      <c r="B293" s="35" t="s">
        <v>269</v>
      </c>
      <c r="C293" s="4"/>
      <c r="D293" s="70" t="s">
        <v>270</v>
      </c>
      <c r="E293" s="100"/>
      <c r="F293" s="2"/>
      <c r="G293" s="25"/>
      <c r="H293" s="25"/>
    </row>
    <row r="294" spans="1:8" ht="11.25">
      <c r="A294" s="10"/>
      <c r="B294" s="35" t="s">
        <v>187</v>
      </c>
      <c r="C294" s="23"/>
      <c r="D294" s="70" t="s">
        <v>27</v>
      </c>
      <c r="E294" s="99">
        <v>732796</v>
      </c>
      <c r="F294" s="2">
        <v>330481</v>
      </c>
      <c r="G294" s="25">
        <v>670924</v>
      </c>
      <c r="H294" s="25"/>
    </row>
    <row r="295" spans="1:8" ht="11.25">
      <c r="A295" s="10"/>
      <c r="B295" s="35" t="s">
        <v>213</v>
      </c>
      <c r="C295" s="23"/>
      <c r="D295" s="70" t="s">
        <v>286</v>
      </c>
      <c r="E295" s="99"/>
      <c r="F295" s="2"/>
      <c r="G295" s="25">
        <f>+G296+G297</f>
        <v>9990</v>
      </c>
      <c r="H295" s="25">
        <f>+H297</f>
        <v>0</v>
      </c>
    </row>
    <row r="296" spans="1:8" ht="9" customHeight="1">
      <c r="A296" s="10"/>
      <c r="B296" s="35" t="s">
        <v>233</v>
      </c>
      <c r="C296" s="23"/>
      <c r="D296" s="70" t="s">
        <v>250</v>
      </c>
      <c r="E296" s="99"/>
      <c r="F296" s="2"/>
      <c r="G296" s="25"/>
      <c r="H296" s="25"/>
    </row>
    <row r="297" spans="1:8" ht="11.25">
      <c r="A297" s="10"/>
      <c r="B297" s="35" t="s">
        <v>236</v>
      </c>
      <c r="C297" s="23"/>
      <c r="D297" s="70" t="s">
        <v>10</v>
      </c>
      <c r="E297" s="99"/>
      <c r="F297" s="2"/>
      <c r="G297" s="25">
        <v>9990</v>
      </c>
      <c r="H297" s="25"/>
    </row>
    <row r="298" spans="1:8" ht="11.25">
      <c r="A298" s="10"/>
      <c r="B298" s="35" t="s">
        <v>188</v>
      </c>
      <c r="C298" s="23"/>
      <c r="D298" s="70" t="s">
        <v>189</v>
      </c>
      <c r="E298" s="99">
        <f>+E299+E300</f>
        <v>18722071</v>
      </c>
      <c r="F298" s="2">
        <f>+F299</f>
        <v>816814</v>
      </c>
      <c r="G298" s="25">
        <f>+G299</f>
        <v>83979</v>
      </c>
      <c r="H298" s="25">
        <f>+H299</f>
        <v>40807</v>
      </c>
    </row>
    <row r="299" spans="1:8" ht="11.25">
      <c r="A299" s="10"/>
      <c r="B299" s="35" t="s">
        <v>190</v>
      </c>
      <c r="C299" s="23"/>
      <c r="D299" s="70" t="s">
        <v>191</v>
      </c>
      <c r="E299" s="99">
        <v>18722071</v>
      </c>
      <c r="F299" s="2">
        <v>816814</v>
      </c>
      <c r="G299" s="25">
        <v>83979</v>
      </c>
      <c r="H299" s="25">
        <v>40807</v>
      </c>
    </row>
    <row r="300" spans="1:8" ht="12" customHeight="1">
      <c r="A300" s="10"/>
      <c r="B300" s="35" t="s">
        <v>260</v>
      </c>
      <c r="C300" s="23"/>
      <c r="D300" s="70" t="s">
        <v>261</v>
      </c>
      <c r="E300" s="99"/>
      <c r="F300" s="2"/>
      <c r="G300" s="25"/>
      <c r="H300" s="25"/>
    </row>
    <row r="301" spans="1:8" ht="10.5" customHeight="1">
      <c r="A301" s="10"/>
      <c r="B301" s="3">
        <v>31</v>
      </c>
      <c r="C301" s="4"/>
      <c r="D301" s="92" t="s">
        <v>91</v>
      </c>
      <c r="E301" s="100"/>
      <c r="F301" s="47"/>
      <c r="G301" s="25"/>
      <c r="H301" s="25">
        <v>6150000</v>
      </c>
    </row>
    <row r="302" spans="1:8" ht="9" customHeight="1">
      <c r="A302" s="10"/>
      <c r="B302" s="35" t="s">
        <v>120</v>
      </c>
      <c r="C302" s="23"/>
      <c r="D302" s="70" t="s">
        <v>121</v>
      </c>
      <c r="E302" s="99"/>
      <c r="F302" s="2"/>
      <c r="G302" s="25"/>
      <c r="H302" s="25"/>
    </row>
    <row r="303" spans="1:8" ht="11.25">
      <c r="A303" s="10"/>
      <c r="B303" s="35" t="s">
        <v>147</v>
      </c>
      <c r="C303" s="23"/>
      <c r="D303" s="70" t="s">
        <v>148</v>
      </c>
      <c r="E303" s="99"/>
      <c r="F303" s="2"/>
      <c r="G303" s="25"/>
      <c r="H303" s="25">
        <v>6150000</v>
      </c>
    </row>
    <row r="304" spans="1:8" ht="12" thickBot="1">
      <c r="A304" s="10"/>
      <c r="B304" s="3">
        <v>34</v>
      </c>
      <c r="C304" s="4"/>
      <c r="D304" s="92" t="s">
        <v>160</v>
      </c>
      <c r="E304" s="100">
        <f>+E305</f>
        <v>893027</v>
      </c>
      <c r="F304" s="100">
        <f>+F305</f>
        <v>893027</v>
      </c>
      <c r="G304" s="25">
        <f>+G305</f>
        <v>893027</v>
      </c>
      <c r="H304" s="84">
        <v>893027</v>
      </c>
    </row>
    <row r="305" spans="1:8" ht="11.25" customHeight="1" thickBot="1">
      <c r="A305" s="10"/>
      <c r="B305" s="35" t="s">
        <v>97</v>
      </c>
      <c r="C305" s="23"/>
      <c r="D305" s="70" t="s">
        <v>98</v>
      </c>
      <c r="E305" s="101">
        <v>893027</v>
      </c>
      <c r="F305" s="83">
        <v>893027</v>
      </c>
      <c r="G305" s="84">
        <v>893027</v>
      </c>
      <c r="H305" s="84">
        <v>893027</v>
      </c>
    </row>
    <row r="306" spans="1:8" ht="12" thickBot="1">
      <c r="A306" s="10"/>
      <c r="B306" s="58"/>
      <c r="C306" s="59"/>
      <c r="D306" s="60" t="s">
        <v>34</v>
      </c>
      <c r="E306" s="61">
        <f>+E224</f>
        <v>25453014</v>
      </c>
      <c r="F306" s="61">
        <f>+F224</f>
        <v>13379287</v>
      </c>
      <c r="G306" s="61">
        <f>+G224</f>
        <v>16678795</v>
      </c>
      <c r="H306" s="61">
        <f>+H224</f>
        <v>40282405</v>
      </c>
    </row>
    <row r="386" spans="1:6" ht="10.5">
      <c r="A386" s="62"/>
      <c r="B386" s="62"/>
      <c r="C386" s="62"/>
      <c r="D386" s="62"/>
      <c r="E386" s="62"/>
      <c r="F386" s="62"/>
    </row>
    <row r="387" spans="1:6" ht="10.5">
      <c r="A387" s="62"/>
      <c r="B387" s="62"/>
      <c r="C387" s="62"/>
      <c r="D387" s="62"/>
      <c r="E387" s="62"/>
      <c r="F387" s="62"/>
    </row>
    <row r="388" spans="1:6" ht="10.5">
      <c r="A388" s="62"/>
      <c r="B388" s="62"/>
      <c r="C388" s="62"/>
      <c r="D388" s="62"/>
      <c r="E388" s="62"/>
      <c r="F388" s="62"/>
    </row>
    <row r="389" spans="1:6" ht="10.5">
      <c r="A389" s="62"/>
      <c r="B389" s="62"/>
      <c r="C389" s="62"/>
      <c r="D389" s="62"/>
      <c r="E389" s="62"/>
      <c r="F389" s="62"/>
    </row>
    <row r="390" spans="1:6" ht="10.5">
      <c r="A390" s="62"/>
      <c r="B390" s="62"/>
      <c r="C390" s="62"/>
      <c r="D390" s="62"/>
      <c r="E390" s="62"/>
      <c r="F390" s="62"/>
    </row>
    <row r="391" spans="1:6" ht="10.5">
      <c r="A391" s="62"/>
      <c r="B391" s="62"/>
      <c r="C391" s="62"/>
      <c r="D391" s="62"/>
      <c r="E391" s="62"/>
      <c r="F391" s="62"/>
    </row>
    <row r="392" spans="1:6" ht="10.5">
      <c r="A392" s="62"/>
      <c r="B392" s="62"/>
      <c r="C392" s="62"/>
      <c r="D392" s="62"/>
      <c r="E392" s="62"/>
      <c r="F392" s="62"/>
    </row>
    <row r="393" spans="1:6" ht="10.5">
      <c r="A393" s="62"/>
      <c r="B393" s="62"/>
      <c r="C393" s="62"/>
      <c r="D393" s="62"/>
      <c r="E393" s="62"/>
      <c r="F393" s="62"/>
    </row>
    <row r="394" spans="1:6" ht="10.5">
      <c r="A394" s="62"/>
      <c r="B394" s="62"/>
      <c r="C394" s="62"/>
      <c r="D394" s="62"/>
      <c r="E394" s="62"/>
      <c r="F394" s="62"/>
    </row>
    <row r="395" spans="1:6" ht="10.5">
      <c r="A395" s="62"/>
      <c r="B395" s="62"/>
      <c r="C395" s="62"/>
      <c r="D395" s="62"/>
      <c r="E395" s="62"/>
      <c r="F395" s="62"/>
    </row>
    <row r="396" spans="1:6" ht="10.5">
      <c r="A396" s="62"/>
      <c r="B396" s="62"/>
      <c r="C396" s="62"/>
      <c r="D396" s="62"/>
      <c r="E396" s="62"/>
      <c r="F396" s="62"/>
    </row>
    <row r="397" spans="1:6" ht="10.5">
      <c r="A397" s="62"/>
      <c r="B397" s="62"/>
      <c r="C397" s="62"/>
      <c r="D397" s="62"/>
      <c r="E397" s="62"/>
      <c r="F397" s="62"/>
    </row>
    <row r="398" spans="1:6" ht="10.5">
      <c r="A398" s="62"/>
      <c r="B398" s="62"/>
      <c r="C398" s="62"/>
      <c r="D398" s="62"/>
      <c r="E398" s="62"/>
      <c r="F398" s="62"/>
    </row>
    <row r="399" spans="1:6" ht="10.5">
      <c r="A399" s="62"/>
      <c r="B399" s="62"/>
      <c r="C399" s="62"/>
      <c r="D399" s="62"/>
      <c r="E399" s="62"/>
      <c r="F399" s="62"/>
    </row>
    <row r="400" spans="1:6" ht="10.5">
      <c r="A400" s="62"/>
      <c r="B400" s="62"/>
      <c r="C400" s="62"/>
      <c r="D400" s="62"/>
      <c r="E400" s="62"/>
      <c r="F400" s="62"/>
    </row>
    <row r="401" spans="1:6" ht="10.5">
      <c r="A401" s="62"/>
      <c r="B401" s="62"/>
      <c r="C401" s="62"/>
      <c r="D401" s="62"/>
      <c r="E401" s="62"/>
      <c r="F401" s="62"/>
    </row>
    <row r="402" spans="1:6" ht="10.5">
      <c r="A402" s="62"/>
      <c r="B402" s="62"/>
      <c r="C402" s="62"/>
      <c r="D402" s="62"/>
      <c r="E402" s="62"/>
      <c r="F402" s="62"/>
    </row>
  </sheetData>
  <sheetProtection/>
  <mergeCells count="2">
    <mergeCell ref="B219:G219"/>
    <mergeCell ref="B125:G125"/>
  </mergeCells>
  <printOptions/>
  <pageMargins left="0.3937007874015748" right="0.3937007874015748" top="0.1968503937007874" bottom="0.1968503937007874" header="0" footer="0"/>
  <pageSetup horizontalDpi="600" verticalDpi="600" orientation="portrait" paperSize="5" r:id="rId3"/>
  <rowBreaks count="2" manualBreakCount="2">
    <brk id="121" max="255" man="1"/>
    <brk id="215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Wohlk</dc:creator>
  <cp:keywords/>
  <dc:description/>
  <cp:lastModifiedBy>Mario Wohlk</cp:lastModifiedBy>
  <cp:lastPrinted>2011-11-10T16:40:02Z</cp:lastPrinted>
  <dcterms:created xsi:type="dcterms:W3CDTF">2006-01-09T17:17:11Z</dcterms:created>
  <dcterms:modified xsi:type="dcterms:W3CDTF">2012-04-24T12:19:51Z</dcterms:modified>
  <cp:category/>
  <cp:version/>
  <cp:contentType/>
  <cp:contentStatus/>
</cp:coreProperties>
</file>