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8" windowHeight="4476" tabRatio="315" activeTab="0"/>
  </bookViews>
  <sheets>
    <sheet name="DEUDA 2016" sheetId="1" r:id="rId1"/>
  </sheets>
  <definedNames>
    <definedName name="_xlnm.Print_Area" localSheetId="0">'DEUDA 2016'!$B$1:$H$421</definedName>
  </definedNames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<sst xmlns="http://schemas.openxmlformats.org/spreadsheetml/2006/main" count="741" uniqueCount="307">
  <si>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</si>
  <si>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</si>
  <si>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</si>
  <si>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</si>
  <si>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</si>
  <si>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</si>
  <si>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</si>
  <si>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</si>
  <si>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</si>
  <si>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</si>
  <si>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</si>
  <si>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</si>
  <si>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</si>
  <si>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</si>
  <si>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</si>
  <si>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</si>
  <si>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</si>
  <si>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</si>
  <si>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</si>
  <si>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</si>
  <si>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</si>
  <si>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</si>
  <si>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</si>
  <si>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</si>
  <si>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</si>
  <si>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</si>
  <si>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</si>
  <si>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</si>
  <si>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</si>
  <si>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</si>
  <si>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</si>
  <si>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</si>
  <si>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</si>
  <si>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</si>
  <si>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</si>
  <si>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</si>
  <si>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</si>
  <si>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</si>
  <si>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</si>
  <si>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</si>
  <si>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</si>
  <si>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</si>
  <si>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</si>
  <si>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</si>
  <si>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</si>
  <si>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</si>
  <si>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</si>
  <si>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</si>
  <si>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</si>
  <si>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</si>
  <si>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</si>
  <si>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</si>
  <si>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</si>
  <si>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</si>
  <si>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</si>
  <si>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</si>
  <si>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</si>
  <si>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</si>
  <si>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</si>
  <si>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</si>
  <si>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</si>
  <si>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</si>
  <si>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</si>
  <si>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</si>
  <si>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</si>
  <si>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</si>
  <si>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</si>
  <si>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</si>
  <si>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</si>
  <si>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</si>
  <si>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</si>
  <si>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</si>
  <si>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</si>
  <si>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</si>
  <si>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</si>
  <si>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</si>
  <si>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</si>
  <si>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</si>
  <si>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</si>
  <si>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</si>
  <si>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</si>
  <si>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</si>
  <si>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</si>
  <si>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</si>
  <si>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</si>
  <si>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</si>
  <si>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</si>
  <si>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</si>
  <si>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</si>
  <si>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</si>
  <si>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</si>
  <si>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</si>
  <si>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</si>
  <si>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</si>
  <si>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</si>
  <si>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</si>
  <si>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</si>
  <si>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</si>
  <si>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</si>
  <si>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</si>
  <si>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</si>
  <si>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</si>
  <si>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</si>
  <si>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</si>
  <si>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</si>
  <si>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</si>
  <si>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</si>
  <si>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</si>
  <si>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</si>
  <si>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</si>
  <si>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</si>
  <si>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</si>
  <si>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</si>
  <si>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</si>
  <si>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</si>
  <si>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</si>
  <si>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</si>
  <si>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</si>
  <si>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</si>
  <si>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</si>
  <si>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</si>
  <si>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</si>
  <si>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</si>
  <si>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</si>
  <si>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</si>
  <si>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</si>
  <si>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</si>
  <si>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</si>
  <si>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</si>
  <si>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</si>
  <si>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</si>
  <si>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</si>
  <si>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</si>
  <si>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</si>
  <si>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</si>
  <si>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</si>
  <si>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</si>
  <si>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</si>
  <si>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</si>
  <si>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</si>
  <si>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</si>
  <si>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</si>
  <si>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</si>
  <si>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</si>
  <si>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</si>
  <si>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</si>
  <si>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</si>
  <si>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</si>
  <si>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</si>
  <si>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</si>
  <si>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</si>
  <si>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</si>
  <si>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</si>
  <si>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</si>
  <si>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</si>
  <si>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</si>
  <si>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</si>
  <si>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</si>
  <si>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</si>
  <si>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</si>
  <si>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</si>
  <si>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</si>
  <si>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</si>
  <si>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</si>
  <si>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</si>
  <si>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</si>
  <si>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</si>
  <si>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</si>
  <si>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</si>
  <si>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</si>
  <si>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</si>
  <si>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</si>
  <si>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</si>
  <si>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</si>
  <si>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</si>
  <si>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</si>
  <si>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</si>
  <si>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</si>
  <si>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</si>
  <si>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</si>
  <si>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</si>
  <si>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</si>
  <si>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</si>
  <si>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</si>
  <si>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</si>
  <si>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</si>
  <si>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</si>
  <si>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</si>
  <si>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</si>
  <si>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</si>
  <si>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</si>
  <si>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</si>
  <si>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</si>
  <si>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</si>
  <si>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</si>
  <si>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</si>
  <si>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</si>
  <si>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</si>
  <si>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</si>
  <si>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</si>
  <si>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</si>
  <si>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</si>
  <si>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</si>
  <si>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</si>
  <si>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</si>
  <si>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</si>
  <si>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</si>
  <si>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</si>
  <si>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</si>
  <si>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</si>
  <si>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</si>
  <si>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</si>
  <si>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</si>
  <si>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</si>
  <si>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</si>
  <si>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</si>
  <si>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</si>
  <si>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</si>
  <si>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</si>
  <si>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</si>
  <si>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</si>
  <si>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</si>
  <si>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</si>
  <si>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</si>
  <si>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</si>
  <si>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</si>
  <si>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</si>
  <si>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</si>
  <si>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</si>
  <si>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</si>
  <si>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</si>
  <si>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</si>
  <si>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</si>
  <si>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</si>
  <si>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</si>
  <si>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</si>
  <si>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</si>
  <si>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</si>
  <si>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</si>
  <si>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</si>
  <si>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</si>
  <si>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</si>
  <si>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</si>
  <si>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</si>
  <si>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</si>
  <si>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</si>
  <si>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</si>
  <si>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</si>
  <si>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</si>
  <si>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</si>
  <si>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</si>
  <si>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</si>
  <si>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</si>
  <si>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</si>
  <si>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</si>
  <si>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</si>
  <si>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</si>
  <si>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</si>
  <si>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</si>
  <si>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</si>
  <si>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</si>
  <si>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</si>
  <si>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</si>
  <si>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</si>
  <si>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</si>
  <si>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</si>
  <si>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</si>
  <si>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</si>
  <si>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</si>
  <si>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</si>
  <si>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</si>
  <si>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</si>
  <si>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</si>
  <si>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</si>
  <si>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</si>
  <si>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</si>
  <si>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</si>
  <si>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</si>
  <si>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</si>
  <si>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</si>
  <si>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</si>
  <si>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</si>
  <si>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</si>
  <si>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</si>
  <si>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</si>
  <si>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</si>
  <si>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</si>
  <si>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</si>
  <si>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</si>
  <si>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</si>
  <si>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</si>
  <si>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,</t>
  </si>
  <si>
    <t>PRODUCTOS AGROPECUARIOS Y FORESTALES</t>
  </si>
  <si>
    <t>29.99</t>
  </si>
  <si>
    <t>OTROS ACTIVOS NO FINANCIEROS</t>
  </si>
  <si>
    <t>22.12.003</t>
  </si>
  <si>
    <t>GSTOS DE REPRESENTACION</t>
  </si>
  <si>
    <t>MANTENIM. Y REPARA. DE MAQUINAS Y EQUIPOS OFICINA</t>
  </si>
  <si>
    <t>EQUIPOS DE COMUNIC.PARA REDES INFORMATICAS</t>
  </si>
  <si>
    <t>SERVICIO DE VIGILANCIA</t>
  </si>
  <si>
    <t>21.03.999</t>
  </si>
  <si>
    <t>REMUNERACIONES REGULADAS POR EL CODIGO DEL TRABAJO</t>
  </si>
  <si>
    <t>PARA CALEFACCIÓN</t>
  </si>
  <si>
    <t>PRIMAS Y GASTOS DE SEGURO</t>
  </si>
  <si>
    <t xml:space="preserve">                         INFORMACION  DEUDA EXIGIBLE AL  31 DE DICIEMBRE DEL 2016</t>
  </si>
  <si>
    <t>22.08.008</t>
  </si>
  <si>
    <t>SALAS CUNAS Y/O JARDINES INFANTILES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</si>
</sst>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0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05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>
      <alignment horizontal="left" vertical="center"/>
    </xf>
    <xf numFmtId="3" fontId="10" fillId="0" borderId="15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25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10" fillId="0" borderId="29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9" fillId="0" borderId="15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 applyProtection="1">
      <alignment/>
      <protection/>
    </xf>
    <xf numFmtId="0" fontId="10" fillId="0" borderId="32" xfId="0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9" fillId="0" borderId="34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left" vertical="center"/>
    </xf>
    <xf numFmtId="0" fontId="10" fillId="0" borderId="35" xfId="0" applyNumberFormat="1" applyFont="1" applyFill="1" applyBorder="1" applyAlignment="1" applyProtection="1">
      <alignment/>
      <protection/>
    </xf>
    <xf numFmtId="3" fontId="10" fillId="0" borderId="36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3" fontId="9" fillId="0" borderId="46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9" fillId="0" borderId="47" xfId="0" applyNumberFormat="1" applyFont="1" applyFill="1" applyBorder="1" applyAlignment="1">
      <alignment horizontal="right" vertical="center"/>
    </xf>
    <xf numFmtId="3" fontId="10" fillId="0" borderId="48" xfId="0" applyNumberFormat="1" applyFont="1" applyFill="1" applyBorder="1" applyAlignment="1">
      <alignment horizontal="right" vertical="center"/>
    </xf>
    <xf numFmtId="0" fontId="10" fillId="0" borderId="45" xfId="0" applyNumberFormat="1" applyFont="1" applyFill="1" applyBorder="1" applyAlignment="1" applyProtection="1">
      <alignment horizontal="left"/>
      <protection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49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0" fillId="0" borderId="30" xfId="0" applyNumberFormat="1" applyFont="1" applyFill="1" applyBorder="1" applyAlignment="1" applyProtection="1">
      <alignment horizontal="center"/>
      <protection/>
    </xf>
    <xf numFmtId="0" fontId="10" fillId="0" borderId="31" xfId="0" applyNumberFormat="1" applyFont="1" applyFill="1" applyBorder="1" applyAlignment="1" applyProtection="1">
      <alignment horizontal="center"/>
      <protection/>
    </xf>
    <xf numFmtId="0" fontId="10" fillId="0" borderId="32" xfId="0" applyNumberFormat="1" applyFont="1" applyFill="1" applyBorder="1" applyAlignment="1" applyProtection="1">
      <alignment horizontal="center"/>
      <protection/>
    </xf>
    <xf numFmtId="14" fontId="10" fillId="0" borderId="50" xfId="0" applyNumberFormat="1" applyFont="1" applyFill="1" applyBorder="1" applyAlignment="1" applyProtection="1">
      <alignment horizontal="center"/>
      <protection/>
    </xf>
    <xf numFmtId="14" fontId="10" fillId="0" borderId="39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0" fontId="10" fillId="0" borderId="51" xfId="0" applyNumberFormat="1" applyFont="1" applyFill="1" applyBorder="1" applyAlignment="1" applyProtection="1">
      <alignment horizontal="center"/>
      <protection/>
    </xf>
    <xf numFmtId="0" fontId="10" fillId="0" borderId="52" xfId="0" applyNumberFormat="1" applyFont="1" applyFill="1" applyBorder="1" applyAlignment="1" applyProtection="1">
      <alignment horizontal="center"/>
      <protection/>
    </xf>
    <xf numFmtId="0" fontId="10" fillId="0" borderId="53" xfId="0" applyNumberFormat="1" applyFont="1" applyFill="1" applyBorder="1" applyAlignment="1" applyProtection="1">
      <alignment horizontal="center"/>
      <protection/>
    </xf>
    <xf numFmtId="14" fontId="10" fillId="0" borderId="54" xfId="0" applyNumberFormat="1" applyFont="1" applyFill="1" applyBorder="1" applyAlignment="1" applyProtection="1">
      <alignment horizontal="center"/>
      <protection/>
    </xf>
    <xf numFmtId="14" fontId="10" fillId="0" borderId="55" xfId="0" applyNumberFormat="1" applyFont="1" applyFill="1" applyBorder="1" applyAlignment="1" applyProtection="1">
      <alignment horizontal="center"/>
      <protection/>
    </xf>
    <xf numFmtId="0" fontId="10" fillId="0" borderId="56" xfId="0" applyNumberFormat="1" applyFont="1" applyFill="1" applyBorder="1" applyAlignment="1" applyProtection="1">
      <alignment horizontal="center"/>
      <protection/>
    </xf>
    <xf numFmtId="0" fontId="9" fillId="0" borderId="57" xfId="0" applyNumberFormat="1" applyFont="1" applyFill="1" applyBorder="1" applyAlignment="1" applyProtection="1">
      <alignment horizontal="center"/>
      <protection/>
    </xf>
    <xf numFmtId="0" fontId="10" fillId="0" borderId="58" xfId="0" applyNumberFormat="1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4"/>
  <sheetViews>
    <sheetView tabSelected="1" view="pageBreakPreview" zoomScaleSheetLayoutView="100" workbookViewId="0" topLeftCell="A230">
      <selection activeCell="H287" sqref="H287"/>
    </sheetView>
  </sheetViews>
  <sheetFormatPr defaultColWidth="11.421875" defaultRowHeight="12.75"/>
  <cols>
    <col min="1" max="1" width="2.8515625" style="10" customWidth="1"/>
    <col min="2" max="2" width="8.57421875" style="10" customWidth="1"/>
    <col min="3" max="3" width="1.8515625" style="10" customWidth="1"/>
    <col min="4" max="4" width="38.00390625" style="10" customWidth="1"/>
    <col min="5" max="5" width="12.57421875" style="10" customWidth="1"/>
    <col min="6" max="6" width="12.00390625" style="10" customWidth="1"/>
    <col min="7" max="7" width="12.57421875" style="10" customWidth="1"/>
    <col min="8" max="8" width="12.28125" style="10" customWidth="1"/>
    <col min="9" max="16384" width="11.421875" style="10" customWidth="1"/>
  </cols>
  <sheetData>
    <row r="1" spans="1:8" ht="14.25" customHeight="1">
      <c r="A1" s="7"/>
      <c r="B1" s="8" t="s">
        <v>28</v>
      </c>
      <c r="C1" s="9"/>
      <c r="D1" s="9"/>
      <c r="E1" s="9"/>
      <c r="F1" s="9"/>
      <c r="G1" s="9"/>
      <c r="H1" s="9"/>
    </row>
    <row r="2" spans="1:8" ht="12.75" customHeight="1">
      <c r="A2" s="7"/>
      <c r="B2" s="8" t="s">
        <v>11</v>
      </c>
      <c r="C2" s="9"/>
      <c r="D2" s="9"/>
      <c r="E2" s="9"/>
      <c r="F2" s="9"/>
      <c r="G2" s="9"/>
      <c r="H2" s="9"/>
    </row>
    <row r="3" spans="1:8" ht="3.75" customHeight="1" thickBot="1">
      <c r="A3" s="7"/>
      <c r="B3" s="8"/>
      <c r="C3" s="9"/>
      <c r="D3" s="9"/>
      <c r="E3" s="9"/>
      <c r="F3" s="9"/>
      <c r="G3" s="9"/>
      <c r="H3" s="9"/>
    </row>
    <row r="4" spans="1:8" ht="15" customHeight="1" thickBot="1">
      <c r="A4" s="7"/>
      <c r="B4" s="102" t="s">
        <v>304</v>
      </c>
      <c r="C4" s="103"/>
      <c r="D4" s="103"/>
      <c r="E4" s="103"/>
      <c r="F4" s="103"/>
      <c r="G4" s="103"/>
      <c r="H4" s="104"/>
    </row>
    <row r="5" spans="1:8" ht="11.25">
      <c r="A5" s="7"/>
      <c r="B5" s="11" t="s">
        <v>34</v>
      </c>
      <c r="C5" s="12"/>
      <c r="D5" s="12"/>
      <c r="E5" s="12"/>
      <c r="F5" s="12"/>
      <c r="G5" s="12"/>
      <c r="H5" s="12"/>
    </row>
    <row r="6" spans="1:8" ht="2.25" customHeight="1" thickBot="1">
      <c r="A6" s="7"/>
      <c r="B6" s="9"/>
      <c r="C6" s="9"/>
      <c r="D6" s="9"/>
      <c r="E6" s="9"/>
      <c r="F6" s="9"/>
      <c r="G6" s="9"/>
      <c r="H6" s="9"/>
    </row>
    <row r="7" spans="1:8" s="93" customFormat="1" ht="12" thickBot="1">
      <c r="A7" s="87"/>
      <c r="B7" s="88" t="s">
        <v>12</v>
      </c>
      <c r="C7" s="89"/>
      <c r="D7" s="90" t="s">
        <v>13</v>
      </c>
      <c r="E7" s="91">
        <v>42460</v>
      </c>
      <c r="F7" s="91">
        <v>42551</v>
      </c>
      <c r="G7" s="92">
        <v>42643</v>
      </c>
      <c r="H7" s="92">
        <v>42735</v>
      </c>
    </row>
    <row r="8" spans="1:8" ht="11.25">
      <c r="A8" s="7"/>
      <c r="B8" s="35"/>
      <c r="C8" s="9"/>
      <c r="D8" s="13" t="s">
        <v>96</v>
      </c>
      <c r="E8" s="64">
        <f>+E10+E21+E92+E96+E106+E108+E119+E128</f>
        <v>37347001</v>
      </c>
      <c r="F8" s="65">
        <f>F9+F10+F21+F92+F96+F106+F108+F119+F128</f>
        <v>15283845</v>
      </c>
      <c r="G8" s="65">
        <f>G9+G10+G21+G81+G92+G96+G106+G108+G119+G128</f>
        <v>25645951</v>
      </c>
      <c r="H8" s="66">
        <f>SUM(H9+H21+H92+H96+H106+H108+H119+H128)</f>
        <v>0</v>
      </c>
    </row>
    <row r="9" spans="1:8" ht="11.25">
      <c r="A9" s="7"/>
      <c r="B9" s="40">
        <v>21</v>
      </c>
      <c r="C9" s="15"/>
      <c r="D9" s="16" t="s">
        <v>0</v>
      </c>
      <c r="E9" s="17">
        <f>+E10+E13+E18</f>
        <v>0</v>
      </c>
      <c r="F9" s="62">
        <f>+F10+F13+F18</f>
        <v>0</v>
      </c>
      <c r="G9" s="67">
        <f>+G10+G13+G16+G18</f>
        <v>0</v>
      </c>
      <c r="H9" s="67">
        <f>+H10+H13+H18</f>
        <v>0</v>
      </c>
    </row>
    <row r="10" spans="1:8" ht="11.25">
      <c r="A10" s="7"/>
      <c r="B10" s="30" t="s">
        <v>14</v>
      </c>
      <c r="C10" s="18"/>
      <c r="D10" s="5" t="s">
        <v>15</v>
      </c>
      <c r="E10" s="1"/>
      <c r="F10" s="2">
        <f>+F11</f>
        <v>0</v>
      </c>
      <c r="G10" s="20">
        <f>+G11</f>
        <v>0</v>
      </c>
      <c r="H10" s="20">
        <f>+H12</f>
        <v>0</v>
      </c>
    </row>
    <row r="11" spans="1:8" ht="11.25">
      <c r="A11" s="7"/>
      <c r="B11" s="30" t="s">
        <v>16</v>
      </c>
      <c r="C11" s="18"/>
      <c r="D11" s="19" t="s">
        <v>35</v>
      </c>
      <c r="E11" s="1"/>
      <c r="F11" s="2"/>
      <c r="G11" s="20"/>
      <c r="H11" s="20"/>
    </row>
    <row r="12" spans="1:8" ht="5.25" customHeight="1">
      <c r="A12" s="7"/>
      <c r="B12" s="30"/>
      <c r="C12" s="18"/>
      <c r="D12" s="19"/>
      <c r="E12" s="1"/>
      <c r="F12" s="2"/>
      <c r="G12" s="20"/>
      <c r="H12" s="20"/>
    </row>
    <row r="13" spans="1:8" ht="11.25">
      <c r="A13" s="7"/>
      <c r="B13" s="30" t="s">
        <v>17</v>
      </c>
      <c r="C13" s="18"/>
      <c r="D13" s="5" t="s">
        <v>2</v>
      </c>
      <c r="E13" s="1"/>
      <c r="F13" s="2">
        <f>+F17</f>
        <v>0</v>
      </c>
      <c r="G13" s="20">
        <f>+G14</f>
        <v>0</v>
      </c>
      <c r="H13" s="20"/>
    </row>
    <row r="14" spans="1:8" ht="11.25">
      <c r="A14" s="7"/>
      <c r="B14" s="30" t="s">
        <v>38</v>
      </c>
      <c r="C14" s="18"/>
      <c r="D14" s="19" t="s">
        <v>1</v>
      </c>
      <c r="E14" s="1"/>
      <c r="F14" s="2"/>
      <c r="G14" s="20"/>
      <c r="H14" s="20"/>
    </row>
    <row r="15" spans="1:8" ht="11.25">
      <c r="A15" s="7"/>
      <c r="B15" s="30" t="s">
        <v>38</v>
      </c>
      <c r="C15" s="18"/>
      <c r="D15" s="19" t="s">
        <v>37</v>
      </c>
      <c r="E15" s="1"/>
      <c r="F15" s="2"/>
      <c r="G15" s="20"/>
      <c r="H15" s="20"/>
    </row>
    <row r="16" spans="1:8" ht="11.25">
      <c r="A16" s="7"/>
      <c r="B16" s="30" t="s">
        <v>274</v>
      </c>
      <c r="C16" s="18"/>
      <c r="D16" s="19"/>
      <c r="E16" s="1"/>
      <c r="F16" s="2"/>
      <c r="G16" s="20">
        <f>+G17</f>
        <v>0</v>
      </c>
      <c r="H16" s="20"/>
    </row>
    <row r="17" spans="1:8" ht="11.25">
      <c r="A17" s="7"/>
      <c r="B17" s="30" t="s">
        <v>19</v>
      </c>
      <c r="C17" s="18"/>
      <c r="D17" s="19" t="s">
        <v>40</v>
      </c>
      <c r="E17" s="1"/>
      <c r="F17" s="2"/>
      <c r="G17" s="20"/>
      <c r="H17" s="20"/>
    </row>
    <row r="18" spans="1:8" ht="11.25">
      <c r="A18" s="7"/>
      <c r="B18" s="30" t="s">
        <v>41</v>
      </c>
      <c r="C18" s="18"/>
      <c r="D18" s="19" t="s">
        <v>31</v>
      </c>
      <c r="E18" s="1">
        <f>+E19+E20</f>
        <v>0</v>
      </c>
      <c r="F18" s="2">
        <f>+F19+F20</f>
        <v>0</v>
      </c>
      <c r="G18" s="20">
        <f>+G19+G20</f>
        <v>0</v>
      </c>
      <c r="H18" s="20">
        <f>+H19+H20</f>
        <v>0</v>
      </c>
    </row>
    <row r="19" spans="1:8" ht="11.25">
      <c r="A19" s="7"/>
      <c r="B19" s="30" t="s">
        <v>42</v>
      </c>
      <c r="C19" s="18"/>
      <c r="D19" s="19" t="s">
        <v>43</v>
      </c>
      <c r="E19" s="1"/>
      <c r="F19" s="2"/>
      <c r="G19" s="20">
        <v>0</v>
      </c>
      <c r="H19" s="20"/>
    </row>
    <row r="20" spans="1:8" ht="11.25">
      <c r="A20" s="7"/>
      <c r="B20" s="30" t="s">
        <v>44</v>
      </c>
      <c r="C20" s="18"/>
      <c r="D20" s="19" t="s">
        <v>45</v>
      </c>
      <c r="E20" s="1"/>
      <c r="F20" s="2"/>
      <c r="G20" s="20"/>
      <c r="H20" s="20"/>
    </row>
    <row r="21" spans="1:8" ht="13.5" customHeight="1">
      <c r="A21" s="7"/>
      <c r="B21" s="59">
        <v>22</v>
      </c>
      <c r="C21" s="21"/>
      <c r="D21" s="22" t="s">
        <v>20</v>
      </c>
      <c r="E21" s="23">
        <f>E22+E24+E28+E32+E47+E52+E61+E66+E75+E83+E88</f>
        <v>19132516</v>
      </c>
      <c r="F21" s="63">
        <f>F22+F24+F28+F32+F47+F52+F61+F66+F75+F83+F88</f>
        <v>12032305</v>
      </c>
      <c r="G21" s="68">
        <f>G22+G24+G28+G32+G47+G52+G61+G66+G75+G83+G88</f>
        <v>22199613</v>
      </c>
      <c r="H21" s="68">
        <f>SUM(H22+H24+H28+H32+H47+H52+H61+H66+H75+H83+H88)</f>
        <v>0</v>
      </c>
    </row>
    <row r="22" spans="1:8" ht="11.25">
      <c r="A22" s="7"/>
      <c r="B22" s="29" t="s">
        <v>122</v>
      </c>
      <c r="C22" s="24"/>
      <c r="D22" s="22" t="s">
        <v>123</v>
      </c>
      <c r="E22" s="26">
        <f>+E23</f>
        <v>191346</v>
      </c>
      <c r="F22" s="27">
        <f>+F23</f>
        <v>113132</v>
      </c>
      <c r="G22" s="28">
        <f>+G23</f>
        <v>3875374</v>
      </c>
      <c r="H22" s="28">
        <f>+H23</f>
        <v>0</v>
      </c>
    </row>
    <row r="23" spans="1:8" ht="11.25">
      <c r="A23" s="7"/>
      <c r="B23" s="29" t="s">
        <v>121</v>
      </c>
      <c r="C23" s="24"/>
      <c r="D23" s="25" t="s">
        <v>124</v>
      </c>
      <c r="E23" s="26">
        <v>191346</v>
      </c>
      <c r="F23" s="27">
        <v>113132</v>
      </c>
      <c r="G23" s="28">
        <v>3875374</v>
      </c>
      <c r="H23" s="28"/>
    </row>
    <row r="24" spans="1:8" ht="11.25">
      <c r="A24" s="7"/>
      <c r="B24" s="29" t="s">
        <v>197</v>
      </c>
      <c r="C24" s="24"/>
      <c r="D24" s="22" t="s">
        <v>198</v>
      </c>
      <c r="E24" s="26">
        <f>+E25+E26+E27</f>
        <v>0</v>
      </c>
      <c r="F24" s="27">
        <f>+F26+F27+F25</f>
        <v>0</v>
      </c>
      <c r="G24" s="28">
        <f>+G26+G27+G25</f>
        <v>198837</v>
      </c>
      <c r="H24" s="28">
        <f>+H26+H27+H25</f>
        <v>0</v>
      </c>
    </row>
    <row r="25" spans="1:8" ht="11.25">
      <c r="A25" s="7"/>
      <c r="B25" s="29" t="s">
        <v>199</v>
      </c>
      <c r="C25" s="24"/>
      <c r="D25" s="25" t="s">
        <v>200</v>
      </c>
      <c r="E25" s="26"/>
      <c r="F25" s="27"/>
      <c r="G25" s="28">
        <v>198837</v>
      </c>
      <c r="H25" s="28"/>
    </row>
    <row r="26" spans="1:8" ht="11.25">
      <c r="A26" s="7"/>
      <c r="B26" s="29" t="s">
        <v>213</v>
      </c>
      <c r="C26" s="24"/>
      <c r="D26" s="25" t="s">
        <v>214</v>
      </c>
      <c r="E26" s="26"/>
      <c r="F26" s="27"/>
      <c r="G26" s="28">
        <v>0</v>
      </c>
      <c r="H26" s="28"/>
    </row>
    <row r="27" spans="1:8" ht="11.25">
      <c r="A27" s="7"/>
      <c r="B27" s="29" t="s">
        <v>241</v>
      </c>
      <c r="C27" s="24"/>
      <c r="D27" s="25" t="s">
        <v>242</v>
      </c>
      <c r="E27" s="26"/>
      <c r="F27" s="27"/>
      <c r="G27" s="28"/>
      <c r="H27" s="28"/>
    </row>
    <row r="28" spans="1:8" ht="11.25">
      <c r="A28" s="7"/>
      <c r="B28" s="29" t="s">
        <v>157</v>
      </c>
      <c r="C28" s="24"/>
      <c r="D28" s="22" t="s">
        <v>215</v>
      </c>
      <c r="E28" s="23">
        <f>+E29+E30+E31</f>
        <v>16660</v>
      </c>
      <c r="F28" s="63">
        <f>+F29+F31+F30</f>
        <v>5831</v>
      </c>
      <c r="G28" s="68">
        <f>+G29+G30+G31</f>
        <v>0</v>
      </c>
      <c r="H28" s="68">
        <f>+H29+H30</f>
        <v>0</v>
      </c>
    </row>
    <row r="29" spans="1:8" ht="11.25">
      <c r="A29" s="7"/>
      <c r="B29" s="29" t="s">
        <v>158</v>
      </c>
      <c r="C29" s="24"/>
      <c r="D29" s="25" t="s">
        <v>3</v>
      </c>
      <c r="E29" s="26">
        <v>16660</v>
      </c>
      <c r="F29" s="27">
        <v>5831</v>
      </c>
      <c r="G29" s="28"/>
      <c r="H29" s="28"/>
    </row>
    <row r="30" spans="1:8" ht="11.25">
      <c r="A30" s="7"/>
      <c r="B30" s="29" t="s">
        <v>269</v>
      </c>
      <c r="C30" s="24"/>
      <c r="D30" s="25" t="s">
        <v>270</v>
      </c>
      <c r="E30" s="26"/>
      <c r="F30" s="27">
        <v>0</v>
      </c>
      <c r="G30" s="28"/>
      <c r="H30" s="28"/>
    </row>
    <row r="31" spans="1:8" ht="11.25">
      <c r="A31" s="7"/>
      <c r="B31" s="29" t="s">
        <v>216</v>
      </c>
      <c r="C31" s="24"/>
      <c r="D31" s="25" t="s">
        <v>217</v>
      </c>
      <c r="E31" s="26"/>
      <c r="F31" s="27"/>
      <c r="G31" s="28"/>
      <c r="H31" s="28"/>
    </row>
    <row r="32" spans="1:8" ht="11.25">
      <c r="A32" s="7"/>
      <c r="B32" s="30" t="s">
        <v>46</v>
      </c>
      <c r="C32" s="18"/>
      <c r="D32" s="5" t="s">
        <v>47</v>
      </c>
      <c r="E32" s="1">
        <f>+E33+E34+E35+E36+E37+E38+E39+E40+E41+E42+E43+E44+E45+E46</f>
        <v>8209928</v>
      </c>
      <c r="F32" s="2">
        <f>+F33+F34+F35+F36+F37+F38+F39+F40+F41+F42+F43+F44+F45+F46</f>
        <v>1393955</v>
      </c>
      <c r="G32" s="20">
        <f>+G33+G34+G35+G36+G37+G38+G39+G40+G41+G42+G43+G44+G45+G46</f>
        <v>5654571</v>
      </c>
      <c r="H32" s="42">
        <f>+H33+H34+H35+H36+H37+H38+H39+H40+H41+H42+H45+H46</f>
        <v>0</v>
      </c>
    </row>
    <row r="33" spans="1:8" ht="11.25">
      <c r="A33" s="7"/>
      <c r="B33" s="30" t="s">
        <v>125</v>
      </c>
      <c r="C33" s="18"/>
      <c r="D33" s="19" t="s">
        <v>4</v>
      </c>
      <c r="E33" s="1">
        <v>1290024</v>
      </c>
      <c r="F33" s="2">
        <v>393236</v>
      </c>
      <c r="G33" s="20">
        <v>175594</v>
      </c>
      <c r="H33" s="20"/>
    </row>
    <row r="34" spans="1:8" ht="11.25">
      <c r="A34" s="7"/>
      <c r="B34" s="30" t="s">
        <v>188</v>
      </c>
      <c r="C34" s="18"/>
      <c r="D34" s="19" t="s">
        <v>218</v>
      </c>
      <c r="E34" s="1">
        <v>0</v>
      </c>
      <c r="F34" s="2"/>
      <c r="G34" s="20"/>
      <c r="H34" s="20"/>
    </row>
    <row r="35" spans="1:8" ht="11.25">
      <c r="A35" s="7"/>
      <c r="B35" s="30" t="s">
        <v>201</v>
      </c>
      <c r="C35" s="18"/>
      <c r="D35" s="19" t="s">
        <v>235</v>
      </c>
      <c r="E35" s="1">
        <v>0</v>
      </c>
      <c r="F35" s="2"/>
      <c r="G35" s="20">
        <v>209916</v>
      </c>
      <c r="H35" s="20"/>
    </row>
    <row r="36" spans="1:8" ht="11.25">
      <c r="A36" s="7"/>
      <c r="B36" s="30" t="s">
        <v>48</v>
      </c>
      <c r="C36" s="18"/>
      <c r="D36" s="19" t="s">
        <v>49</v>
      </c>
      <c r="E36" s="1">
        <v>818616</v>
      </c>
      <c r="F36" s="2">
        <v>372347</v>
      </c>
      <c r="G36" s="20">
        <v>8497</v>
      </c>
      <c r="H36" s="20"/>
    </row>
    <row r="37" spans="1:8" ht="11.25">
      <c r="A37" s="7"/>
      <c r="B37" s="30" t="s">
        <v>172</v>
      </c>
      <c r="C37" s="18"/>
      <c r="D37" s="19" t="s">
        <v>219</v>
      </c>
      <c r="E37" s="1"/>
      <c r="F37" s="2"/>
      <c r="G37" s="20"/>
      <c r="H37" s="20"/>
    </row>
    <row r="38" spans="1:8" ht="11.25">
      <c r="A38" s="7"/>
      <c r="B38" s="30" t="s">
        <v>126</v>
      </c>
      <c r="C38" s="18"/>
      <c r="D38" s="19" t="s">
        <v>127</v>
      </c>
      <c r="E38" s="1">
        <v>2929858</v>
      </c>
      <c r="F38" s="2">
        <v>75854</v>
      </c>
      <c r="G38" s="20">
        <v>305517</v>
      </c>
      <c r="H38" s="20"/>
    </row>
    <row r="39" spans="1:8" ht="13.5" customHeight="1">
      <c r="A39" s="7"/>
      <c r="B39" s="30" t="s">
        <v>128</v>
      </c>
      <c r="C39" s="18"/>
      <c r="D39" s="19" t="s">
        <v>129</v>
      </c>
      <c r="E39" s="1">
        <v>63707</v>
      </c>
      <c r="F39" s="2">
        <v>53550</v>
      </c>
      <c r="G39" s="20">
        <v>2301084</v>
      </c>
      <c r="H39" s="20"/>
    </row>
    <row r="40" spans="1:8" ht="11.25">
      <c r="A40" s="7"/>
      <c r="B40" s="30" t="s">
        <v>130</v>
      </c>
      <c r="C40" s="18"/>
      <c r="D40" s="19" t="s">
        <v>131</v>
      </c>
      <c r="E40" s="1">
        <v>676910</v>
      </c>
      <c r="F40" s="2">
        <v>459019</v>
      </c>
      <c r="G40" s="20">
        <v>314434</v>
      </c>
      <c r="H40" s="20"/>
    </row>
    <row r="41" spans="1:8" ht="11.25">
      <c r="A41" s="7"/>
      <c r="B41" s="30" t="s">
        <v>50</v>
      </c>
      <c r="C41" s="18"/>
      <c r="D41" s="19" t="s">
        <v>51</v>
      </c>
      <c r="E41" s="1">
        <v>88511</v>
      </c>
      <c r="F41" s="2">
        <v>39949</v>
      </c>
      <c r="G41" s="20">
        <v>1086137</v>
      </c>
      <c r="H41" s="20"/>
    </row>
    <row r="42" spans="1:8" ht="11.25">
      <c r="A42" s="7"/>
      <c r="B42" s="30" t="s">
        <v>205</v>
      </c>
      <c r="C42" s="18"/>
      <c r="D42" s="19" t="s">
        <v>206</v>
      </c>
      <c r="E42" s="1"/>
      <c r="F42" s="2"/>
      <c r="G42" s="20"/>
      <c r="H42" s="20"/>
    </row>
    <row r="43" spans="1:8" ht="11.25">
      <c r="A43" s="7"/>
      <c r="B43" s="30" t="s">
        <v>271</v>
      </c>
      <c r="C43" s="18"/>
      <c r="D43" s="19" t="s">
        <v>272</v>
      </c>
      <c r="E43" s="1"/>
      <c r="F43" s="2"/>
      <c r="G43" s="20"/>
      <c r="H43" s="20"/>
    </row>
    <row r="44" spans="1:8" ht="11.25">
      <c r="A44" s="7"/>
      <c r="B44" s="30" t="s">
        <v>282</v>
      </c>
      <c r="C44" s="18"/>
      <c r="D44" s="19" t="s">
        <v>292</v>
      </c>
      <c r="E44" s="1">
        <v>56550</v>
      </c>
      <c r="F44" s="2"/>
      <c r="G44" s="20"/>
      <c r="H44" s="20"/>
    </row>
    <row r="45" spans="1:8" ht="11.25">
      <c r="A45" s="7"/>
      <c r="B45" s="30" t="s">
        <v>239</v>
      </c>
      <c r="C45" s="18"/>
      <c r="D45" s="19" t="s">
        <v>240</v>
      </c>
      <c r="E45" s="1"/>
      <c r="F45" s="2"/>
      <c r="G45" s="20"/>
      <c r="H45" s="20"/>
    </row>
    <row r="46" spans="1:9" ht="11.25" customHeight="1">
      <c r="A46" s="7"/>
      <c r="B46" s="30" t="s">
        <v>191</v>
      </c>
      <c r="C46" s="18"/>
      <c r="D46" s="19" t="s">
        <v>64</v>
      </c>
      <c r="E46" s="1">
        <v>2285752</v>
      </c>
      <c r="F46" s="2"/>
      <c r="G46" s="20">
        <v>1253392</v>
      </c>
      <c r="H46" s="20"/>
      <c r="I46" s="46"/>
    </row>
    <row r="47" spans="1:8" ht="11.25">
      <c r="A47" s="7"/>
      <c r="B47" s="30" t="s">
        <v>52</v>
      </c>
      <c r="C47" s="18"/>
      <c r="D47" s="5" t="s">
        <v>53</v>
      </c>
      <c r="E47" s="1">
        <f>+E48+E49+E50</f>
        <v>0</v>
      </c>
      <c r="F47" s="2">
        <f>+F48+F49+F50</f>
        <v>0</v>
      </c>
      <c r="G47" s="20">
        <f>+G48+G49+G50</f>
        <v>0</v>
      </c>
      <c r="H47" s="42">
        <f>+H48+H49+H50+H51</f>
        <v>0</v>
      </c>
    </row>
    <row r="48" spans="1:8" ht="11.25">
      <c r="A48" s="7"/>
      <c r="B48" s="30" t="s">
        <v>97</v>
      </c>
      <c r="C48" s="18"/>
      <c r="D48" s="19" t="s">
        <v>98</v>
      </c>
      <c r="E48" s="1"/>
      <c r="F48" s="2"/>
      <c r="G48" s="20"/>
      <c r="H48" s="20"/>
    </row>
    <row r="49" spans="1:8" ht="11.25">
      <c r="A49" s="7"/>
      <c r="B49" s="30" t="s">
        <v>101</v>
      </c>
      <c r="C49" s="18"/>
      <c r="D49" s="19" t="s">
        <v>102</v>
      </c>
      <c r="E49" s="1"/>
      <c r="F49" s="2">
        <v>0</v>
      </c>
      <c r="G49" s="20">
        <v>0</v>
      </c>
      <c r="H49" s="20"/>
    </row>
    <row r="50" spans="1:9" ht="11.25">
      <c r="A50" s="7"/>
      <c r="B50" s="30" t="s">
        <v>99</v>
      </c>
      <c r="C50" s="18"/>
      <c r="D50" s="19" t="s">
        <v>100</v>
      </c>
      <c r="E50" s="1"/>
      <c r="F50" s="2">
        <v>0</v>
      </c>
      <c r="G50" s="20"/>
      <c r="H50" s="20"/>
      <c r="I50" s="46"/>
    </row>
    <row r="51" spans="1:9" ht="11.25">
      <c r="A51" s="7"/>
      <c r="B51" s="29" t="s">
        <v>56</v>
      </c>
      <c r="C51" s="24"/>
      <c r="D51" s="25" t="s">
        <v>57</v>
      </c>
      <c r="E51" s="26"/>
      <c r="F51" s="27"/>
      <c r="G51" s="28"/>
      <c r="H51" s="28"/>
      <c r="I51" s="46"/>
    </row>
    <row r="52" spans="1:8" ht="13.5" customHeight="1">
      <c r="A52" s="7"/>
      <c r="B52" s="29" t="s">
        <v>58</v>
      </c>
      <c r="C52" s="24"/>
      <c r="D52" s="22" t="s">
        <v>24</v>
      </c>
      <c r="E52" s="26">
        <f>+E53+E54+E55+E57+E58+E59+E60</f>
        <v>4595760</v>
      </c>
      <c r="F52" s="27">
        <f>+F53+F54+F55+F56+F57+F58+F59+F60</f>
        <v>8264565</v>
      </c>
      <c r="G52" s="28">
        <f>+G53+G54+G55+G57+G58+G59+G60</f>
        <v>3646066</v>
      </c>
      <c r="H52" s="68">
        <f>+H53+H54+H55+H57+H58+H59+H60</f>
        <v>0</v>
      </c>
    </row>
    <row r="53" spans="1:8" ht="11.25">
      <c r="A53" s="7"/>
      <c r="B53" s="29" t="s">
        <v>103</v>
      </c>
      <c r="C53" s="24"/>
      <c r="D53" s="25" t="s">
        <v>104</v>
      </c>
      <c r="E53" s="26"/>
      <c r="F53" s="27">
        <v>4932991</v>
      </c>
      <c r="G53" s="28">
        <v>0</v>
      </c>
      <c r="H53" s="28"/>
    </row>
    <row r="54" spans="1:8" ht="11.25">
      <c r="A54" s="7"/>
      <c r="B54" s="30" t="s">
        <v>59</v>
      </c>
      <c r="C54" s="18"/>
      <c r="D54" s="19" t="s">
        <v>60</v>
      </c>
      <c r="E54" s="1">
        <v>3013675</v>
      </c>
      <c r="F54" s="2">
        <v>2355417</v>
      </c>
      <c r="G54" s="20">
        <v>2339803</v>
      </c>
      <c r="H54" s="20"/>
    </row>
    <row r="55" spans="1:8" ht="11.25">
      <c r="A55" s="7"/>
      <c r="B55" s="30" t="s">
        <v>246</v>
      </c>
      <c r="C55" s="18"/>
      <c r="D55" s="19" t="s">
        <v>265</v>
      </c>
      <c r="E55" s="1"/>
      <c r="F55" s="2"/>
      <c r="G55" s="20"/>
      <c r="H55" s="20"/>
    </row>
    <row r="56" spans="1:8" ht="11.25">
      <c r="A56" s="7"/>
      <c r="B56" s="30" t="s">
        <v>266</v>
      </c>
      <c r="C56" s="18"/>
      <c r="D56" s="19" t="s">
        <v>297</v>
      </c>
      <c r="E56" s="1"/>
      <c r="F56" s="2"/>
      <c r="G56" s="20"/>
      <c r="H56" s="20"/>
    </row>
    <row r="57" spans="1:8" ht="11.25">
      <c r="A57" s="7"/>
      <c r="B57" s="30" t="s">
        <v>105</v>
      </c>
      <c r="C57" s="18"/>
      <c r="D57" s="19" t="s">
        <v>106</v>
      </c>
      <c r="E57" s="1">
        <v>361760</v>
      </c>
      <c r="F57" s="2"/>
      <c r="G57" s="20"/>
      <c r="H57" s="20"/>
    </row>
    <row r="58" spans="1:8" ht="11.25">
      <c r="A58" s="7"/>
      <c r="B58" s="30" t="s">
        <v>61</v>
      </c>
      <c r="C58" s="18"/>
      <c r="D58" s="19" t="s">
        <v>62</v>
      </c>
      <c r="E58" s="1">
        <v>652695</v>
      </c>
      <c r="F58" s="2"/>
      <c r="G58" s="20"/>
      <c r="H58" s="20"/>
    </row>
    <row r="59" spans="1:8" ht="11.25">
      <c r="A59" s="7"/>
      <c r="B59" s="30" t="s">
        <v>207</v>
      </c>
      <c r="C59" s="18"/>
      <c r="D59" s="19" t="s">
        <v>220</v>
      </c>
      <c r="E59" s="1"/>
      <c r="F59" s="2"/>
      <c r="G59" s="20"/>
      <c r="H59" s="20"/>
    </row>
    <row r="60" spans="1:9" ht="11.25">
      <c r="A60" s="7"/>
      <c r="B60" s="30" t="s">
        <v>63</v>
      </c>
      <c r="C60" s="18"/>
      <c r="D60" s="19" t="s">
        <v>64</v>
      </c>
      <c r="E60" s="1">
        <v>567630</v>
      </c>
      <c r="F60" s="2">
        <v>976157</v>
      </c>
      <c r="G60" s="20">
        <v>1306263</v>
      </c>
      <c r="H60" s="20"/>
      <c r="I60" s="46"/>
    </row>
    <row r="61" spans="1:8" ht="11.25">
      <c r="A61" s="7"/>
      <c r="B61" s="30" t="s">
        <v>65</v>
      </c>
      <c r="C61" s="18"/>
      <c r="D61" s="5" t="s">
        <v>6</v>
      </c>
      <c r="E61" s="1">
        <f>+E62+E63</f>
        <v>2585680</v>
      </c>
      <c r="F61" s="2">
        <f>+F62+F63</f>
        <v>0</v>
      </c>
      <c r="G61" s="20">
        <f>+G63+G64</f>
        <v>0</v>
      </c>
      <c r="H61" s="42"/>
    </row>
    <row r="62" spans="1:8" ht="11.25">
      <c r="A62" s="7"/>
      <c r="B62" s="30" t="s">
        <v>66</v>
      </c>
      <c r="C62" s="18"/>
      <c r="D62" s="19" t="s">
        <v>67</v>
      </c>
      <c r="E62" s="1">
        <v>2585680</v>
      </c>
      <c r="F62" s="2"/>
      <c r="G62" s="20"/>
      <c r="H62" s="20"/>
    </row>
    <row r="63" spans="1:8" ht="11.25">
      <c r="A63" s="7"/>
      <c r="B63" s="30" t="s">
        <v>192</v>
      </c>
      <c r="C63" s="18"/>
      <c r="D63" s="19" t="s">
        <v>193</v>
      </c>
      <c r="E63" s="1">
        <v>0</v>
      </c>
      <c r="F63" s="2">
        <v>0</v>
      </c>
      <c r="G63" s="20">
        <v>0</v>
      </c>
      <c r="H63" s="20"/>
    </row>
    <row r="64" spans="1:9" ht="12" customHeight="1">
      <c r="A64" s="7"/>
      <c r="B64" s="30" t="s">
        <v>107</v>
      </c>
      <c r="C64" s="18"/>
      <c r="D64" s="19" t="s">
        <v>64</v>
      </c>
      <c r="E64" s="1"/>
      <c r="F64" s="2"/>
      <c r="G64" s="20"/>
      <c r="H64" s="20"/>
      <c r="I64" s="46"/>
    </row>
    <row r="65" spans="1:8" ht="14.25" customHeight="1">
      <c r="A65" s="7"/>
      <c r="B65" s="30"/>
      <c r="C65" s="18"/>
      <c r="D65" s="19"/>
      <c r="E65" s="1"/>
      <c r="F65" s="2"/>
      <c r="G65" s="20"/>
      <c r="H65" s="20"/>
    </row>
    <row r="66" spans="1:8" ht="13.5" customHeight="1">
      <c r="A66" s="7"/>
      <c r="B66" s="30" t="s">
        <v>68</v>
      </c>
      <c r="C66" s="18"/>
      <c r="D66" s="5" t="s">
        <v>5</v>
      </c>
      <c r="E66" s="1">
        <f>+E67+E68+E69+E70+E71+E72+E73+E74</f>
        <v>1765000</v>
      </c>
      <c r="F66" s="2">
        <f>+F67+F69+F70+F71+F72+F73+F74</f>
        <v>256440</v>
      </c>
      <c r="G66" s="20">
        <f>+G67+G69+G70+G71+G72+G73+G74</f>
        <v>7212136</v>
      </c>
      <c r="H66" s="42">
        <f>+H67+H69+H70+H71+H72+H73+H74</f>
        <v>0</v>
      </c>
    </row>
    <row r="67" spans="1:8" ht="11.25">
      <c r="A67" s="7"/>
      <c r="B67" s="30" t="s">
        <v>69</v>
      </c>
      <c r="C67" s="18"/>
      <c r="D67" s="19" t="s">
        <v>25</v>
      </c>
      <c r="E67" s="1"/>
      <c r="F67" s="2"/>
      <c r="G67" s="20"/>
      <c r="H67" s="20"/>
    </row>
    <row r="68" spans="1:8" ht="11.25">
      <c r="A68" s="7"/>
      <c r="B68" s="30" t="s">
        <v>179</v>
      </c>
      <c r="C68" s="18"/>
      <c r="D68" s="19" t="s">
        <v>299</v>
      </c>
      <c r="E68" s="1">
        <v>0</v>
      </c>
      <c r="F68" s="2"/>
      <c r="G68" s="20"/>
      <c r="H68" s="20"/>
    </row>
    <row r="69" spans="1:8" ht="11.25">
      <c r="A69" s="7"/>
      <c r="B69" s="30" t="s">
        <v>70</v>
      </c>
      <c r="C69" s="18"/>
      <c r="D69" s="19" t="s">
        <v>71</v>
      </c>
      <c r="E69" s="1"/>
      <c r="F69" s="2">
        <v>209440</v>
      </c>
      <c r="G69" s="20">
        <v>258230</v>
      </c>
      <c r="H69" s="20"/>
    </row>
    <row r="70" spans="1:8" ht="11.25">
      <c r="A70" s="7"/>
      <c r="B70" s="30" t="s">
        <v>108</v>
      </c>
      <c r="C70" s="18"/>
      <c r="D70" s="19" t="s">
        <v>109</v>
      </c>
      <c r="E70" s="1"/>
      <c r="F70" s="2">
        <v>0</v>
      </c>
      <c r="G70" s="20">
        <v>678586</v>
      </c>
      <c r="H70" s="20"/>
    </row>
    <row r="71" spans="1:8" ht="11.25">
      <c r="A71" s="7"/>
      <c r="B71" s="30" t="s">
        <v>72</v>
      </c>
      <c r="C71" s="18"/>
      <c r="D71" s="19" t="s">
        <v>73</v>
      </c>
      <c r="E71" s="1">
        <v>839000</v>
      </c>
      <c r="F71" s="2">
        <v>47000</v>
      </c>
      <c r="G71" s="20">
        <v>887000</v>
      </c>
      <c r="H71" s="20"/>
    </row>
    <row r="72" spans="1:8" ht="11.25">
      <c r="A72" s="7"/>
      <c r="B72" s="30" t="s">
        <v>221</v>
      </c>
      <c r="C72" s="18"/>
      <c r="D72" s="19" t="s">
        <v>222</v>
      </c>
      <c r="E72" s="1"/>
      <c r="F72" s="2"/>
      <c r="G72" s="20"/>
      <c r="H72" s="20"/>
    </row>
    <row r="73" spans="1:8" ht="11.25">
      <c r="A73" s="7"/>
      <c r="B73" s="30" t="s">
        <v>110</v>
      </c>
      <c r="C73" s="18"/>
      <c r="D73" s="19" t="s">
        <v>111</v>
      </c>
      <c r="E73" s="1"/>
      <c r="F73" s="2"/>
      <c r="G73" s="20">
        <v>0</v>
      </c>
      <c r="H73" s="20"/>
    </row>
    <row r="74" spans="1:9" ht="12.75" customHeight="1">
      <c r="A74" s="7"/>
      <c r="B74" s="30" t="s">
        <v>74</v>
      </c>
      <c r="C74" s="18"/>
      <c r="D74" s="19" t="s">
        <v>64</v>
      </c>
      <c r="E74" s="1">
        <v>926000</v>
      </c>
      <c r="F74" s="2">
        <v>0</v>
      </c>
      <c r="G74" s="20">
        <v>5388320</v>
      </c>
      <c r="H74" s="20"/>
      <c r="I74" s="46"/>
    </row>
    <row r="75" spans="1:8" ht="14.25" customHeight="1">
      <c r="A75" s="7"/>
      <c r="B75" s="30" t="s">
        <v>75</v>
      </c>
      <c r="C75" s="18"/>
      <c r="D75" s="5" t="s">
        <v>76</v>
      </c>
      <c r="E75" s="1">
        <f>+E76+E77+E78+E79+E80</f>
        <v>1288142</v>
      </c>
      <c r="F75" s="2">
        <f>+F76+F77+F78+F79+F80</f>
        <v>1051112</v>
      </c>
      <c r="G75" s="20">
        <f>+G76+G77+G78+G79+G80</f>
        <v>824996</v>
      </c>
      <c r="H75" s="42">
        <f>+H76+H77+H78+H79+H80</f>
        <v>0</v>
      </c>
    </row>
    <row r="76" spans="1:8" ht="14.25" customHeight="1">
      <c r="A76" s="7"/>
      <c r="B76" s="30" t="s">
        <v>132</v>
      </c>
      <c r="C76" s="18"/>
      <c r="D76" s="19" t="s">
        <v>133</v>
      </c>
      <c r="E76" s="1"/>
      <c r="F76" s="2"/>
      <c r="G76" s="20">
        <v>0</v>
      </c>
      <c r="H76" s="20"/>
    </row>
    <row r="77" spans="1:8" ht="11.25">
      <c r="A77" s="7"/>
      <c r="B77" s="30" t="s">
        <v>77</v>
      </c>
      <c r="C77" s="18"/>
      <c r="D77" s="19" t="s">
        <v>78</v>
      </c>
      <c r="E77" s="1"/>
      <c r="F77" s="2">
        <v>114840</v>
      </c>
      <c r="G77" s="20">
        <v>160795</v>
      </c>
      <c r="H77" s="20"/>
    </row>
    <row r="78" spans="1:8" ht="11.25">
      <c r="A78" s="7"/>
      <c r="B78" s="30" t="s">
        <v>112</v>
      </c>
      <c r="C78" s="18"/>
      <c r="D78" s="19" t="s">
        <v>113</v>
      </c>
      <c r="E78" s="1"/>
      <c r="F78" s="2"/>
      <c r="G78" s="20"/>
      <c r="H78" s="20"/>
    </row>
    <row r="79" spans="1:8" ht="11.25">
      <c r="A79" s="7"/>
      <c r="B79" s="30" t="s">
        <v>134</v>
      </c>
      <c r="C79" s="18"/>
      <c r="D79" s="19" t="s">
        <v>135</v>
      </c>
      <c r="E79" s="1">
        <v>714000</v>
      </c>
      <c r="F79" s="2">
        <v>418880</v>
      </c>
      <c r="G79" s="20"/>
      <c r="H79" s="20"/>
    </row>
    <row r="80" spans="1:9" ht="11.25">
      <c r="A80" s="7"/>
      <c r="B80" s="30" t="s">
        <v>79</v>
      </c>
      <c r="C80" s="18"/>
      <c r="D80" s="19" t="s">
        <v>64</v>
      </c>
      <c r="E80" s="1">
        <v>574142</v>
      </c>
      <c r="F80" s="2">
        <v>517392</v>
      </c>
      <c r="G80" s="20">
        <v>664201</v>
      </c>
      <c r="H80" s="20"/>
      <c r="I80" s="46"/>
    </row>
    <row r="81" spans="1:9" ht="11.25">
      <c r="A81" s="7"/>
      <c r="B81" s="30" t="s">
        <v>167</v>
      </c>
      <c r="C81" s="18"/>
      <c r="D81" s="5" t="s">
        <v>168</v>
      </c>
      <c r="E81" s="1"/>
      <c r="F81" s="2"/>
      <c r="G81" s="20">
        <f>+G82</f>
        <v>140000</v>
      </c>
      <c r="H81" s="20"/>
      <c r="I81" s="46"/>
    </row>
    <row r="82" spans="1:9" ht="11.25">
      <c r="A82" s="7"/>
      <c r="B82" s="30" t="s">
        <v>169</v>
      </c>
      <c r="C82" s="18"/>
      <c r="D82" s="19" t="s">
        <v>303</v>
      </c>
      <c r="E82" s="1"/>
      <c r="F82" s="2"/>
      <c r="G82" s="20">
        <v>140000</v>
      </c>
      <c r="H82" s="20"/>
      <c r="I82" s="46"/>
    </row>
    <row r="83" spans="1:8" ht="9.75">
      <c r="A83" s="7"/>
      <c r="B83" s="30" t="s">
        <v>21</v>
      </c>
      <c r="C83" s="18"/>
      <c r="D83" s="5" t="s">
        <v>136</v>
      </c>
      <c r="E83" s="1">
        <f>+E85+E86+E87</f>
        <v>480000</v>
      </c>
      <c r="F83" s="2">
        <f>+F85+F86+F87</f>
        <v>890000</v>
      </c>
      <c r="G83" s="20">
        <f>+G84+G85+G86+G87</f>
        <v>440000</v>
      </c>
      <c r="H83" s="42">
        <f>+H85+H86+H87</f>
        <v>0</v>
      </c>
    </row>
    <row r="84" spans="1:8" ht="9.75">
      <c r="A84" s="7"/>
      <c r="B84" s="30" t="s">
        <v>289</v>
      </c>
      <c r="C84" s="18"/>
      <c r="D84" s="19" t="s">
        <v>290</v>
      </c>
      <c r="E84" s="1"/>
      <c r="F84" s="2"/>
      <c r="G84" s="20"/>
      <c r="H84" s="42"/>
    </row>
    <row r="85" spans="1:8" ht="9.75">
      <c r="A85" s="7"/>
      <c r="B85" s="30" t="s">
        <v>137</v>
      </c>
      <c r="C85" s="18"/>
      <c r="D85" s="19" t="s">
        <v>138</v>
      </c>
      <c r="E85" s="1">
        <v>480000</v>
      </c>
      <c r="F85" s="2">
        <v>890000</v>
      </c>
      <c r="G85" s="20">
        <v>440000</v>
      </c>
      <c r="H85" s="20"/>
    </row>
    <row r="86" spans="1:8" ht="9.75">
      <c r="A86" s="7"/>
      <c r="B86" s="30" t="s">
        <v>258</v>
      </c>
      <c r="C86" s="18"/>
      <c r="D86" s="19" t="s">
        <v>259</v>
      </c>
      <c r="E86" s="1"/>
      <c r="F86" s="2"/>
      <c r="G86" s="20"/>
      <c r="H86" s="20"/>
    </row>
    <row r="87" spans="1:8" ht="11.25" customHeight="1">
      <c r="A87" s="7"/>
      <c r="B87" s="30" t="s">
        <v>194</v>
      </c>
      <c r="C87" s="18"/>
      <c r="D87" s="19" t="s">
        <v>64</v>
      </c>
      <c r="E87" s="1"/>
      <c r="F87" s="2"/>
      <c r="G87" s="20"/>
      <c r="H87" s="20"/>
    </row>
    <row r="88" spans="1:8" ht="9" customHeight="1">
      <c r="A88" s="7"/>
      <c r="B88" s="30" t="s">
        <v>22</v>
      </c>
      <c r="C88" s="18"/>
      <c r="D88" s="5" t="s">
        <v>80</v>
      </c>
      <c r="E88" s="1">
        <f>+E90+E91</f>
        <v>0</v>
      </c>
      <c r="F88" s="2">
        <f>+F89+F91</f>
        <v>57270</v>
      </c>
      <c r="G88" s="20">
        <f>+G89</f>
        <v>347633</v>
      </c>
      <c r="H88" s="42">
        <f>SUM(H89:H91)</f>
        <v>0</v>
      </c>
    </row>
    <row r="89" spans="1:8" ht="10.5" customHeight="1">
      <c r="A89" s="7"/>
      <c r="B89" s="30" t="s">
        <v>23</v>
      </c>
      <c r="C89" s="18"/>
      <c r="D89" s="19" t="s">
        <v>7</v>
      </c>
      <c r="E89" s="1"/>
      <c r="F89" s="2">
        <v>57270</v>
      </c>
      <c r="G89" s="20">
        <v>347633</v>
      </c>
      <c r="H89" s="20"/>
    </row>
    <row r="90" spans="1:8" ht="14.25" customHeight="1">
      <c r="A90" s="7"/>
      <c r="B90" s="30" t="s">
        <v>295</v>
      </c>
      <c r="C90" s="18"/>
      <c r="D90" s="19" t="s">
        <v>296</v>
      </c>
      <c r="E90" s="1"/>
      <c r="F90" s="2"/>
      <c r="G90" s="20"/>
      <c r="H90" s="20"/>
    </row>
    <row r="91" spans="1:8" ht="14.25" customHeight="1">
      <c r="A91" s="7"/>
      <c r="B91" s="30" t="s">
        <v>279</v>
      </c>
      <c r="C91" s="18"/>
      <c r="D91" s="19" t="s">
        <v>280</v>
      </c>
      <c r="E91" s="1"/>
      <c r="F91" s="2"/>
      <c r="G91" s="20"/>
      <c r="H91" s="20"/>
    </row>
    <row r="92" spans="1:8" ht="14.25" customHeight="1">
      <c r="A92" s="7"/>
      <c r="B92" s="3">
        <v>23</v>
      </c>
      <c r="C92" s="4"/>
      <c r="D92" s="5" t="s">
        <v>139</v>
      </c>
      <c r="E92" s="1"/>
      <c r="F92" s="2"/>
      <c r="G92" s="20"/>
      <c r="H92" s="20"/>
    </row>
    <row r="93" spans="1:8" ht="9.75">
      <c r="A93" s="7"/>
      <c r="B93" s="30" t="s">
        <v>140</v>
      </c>
      <c r="C93" s="18"/>
      <c r="D93" s="19" t="s">
        <v>8</v>
      </c>
      <c r="E93" s="1"/>
      <c r="F93" s="2"/>
      <c r="G93" s="20"/>
      <c r="H93" s="20"/>
    </row>
    <row r="94" spans="1:8" ht="12" customHeight="1">
      <c r="A94" s="7"/>
      <c r="B94" s="30" t="s">
        <v>141</v>
      </c>
      <c r="C94" s="18"/>
      <c r="D94" s="19" t="s">
        <v>142</v>
      </c>
      <c r="E94" s="1"/>
      <c r="F94" s="2"/>
      <c r="G94" s="20"/>
      <c r="H94" s="20"/>
    </row>
    <row r="95" spans="1:8" ht="10.5" customHeight="1">
      <c r="A95" s="7"/>
      <c r="B95" s="30"/>
      <c r="C95" s="18"/>
      <c r="D95" s="19"/>
      <c r="E95" s="1"/>
      <c r="F95" s="2"/>
      <c r="G95" s="20"/>
      <c r="H95" s="20"/>
    </row>
    <row r="96" spans="1:8" ht="12" customHeight="1">
      <c r="A96" s="7"/>
      <c r="B96" s="3">
        <v>24</v>
      </c>
      <c r="C96" s="4"/>
      <c r="D96" s="5" t="s">
        <v>81</v>
      </c>
      <c r="E96" s="1">
        <f>+E97+E102</f>
        <v>9544771</v>
      </c>
      <c r="F96" s="2">
        <f>+F97+F102</f>
        <v>2903489</v>
      </c>
      <c r="G96" s="20">
        <f>+G97+G102</f>
        <v>2812489</v>
      </c>
      <c r="H96" s="42">
        <f>H97+H102</f>
        <v>0</v>
      </c>
    </row>
    <row r="97" spans="1:8" ht="9.75">
      <c r="A97" s="7"/>
      <c r="B97" s="30" t="s">
        <v>82</v>
      </c>
      <c r="C97" s="18"/>
      <c r="D97" s="19" t="s">
        <v>83</v>
      </c>
      <c r="E97" s="1">
        <v>9544771</v>
      </c>
      <c r="F97" s="1">
        <f>+F98+F99+F100+F101</f>
        <v>2903489</v>
      </c>
      <c r="G97" s="1">
        <v>2812489</v>
      </c>
      <c r="H97" s="1">
        <f>+H98+H99+H100+H101</f>
        <v>0</v>
      </c>
    </row>
    <row r="98" spans="1:8" ht="9.75">
      <c r="A98" s="7"/>
      <c r="B98" s="30" t="s">
        <v>237</v>
      </c>
      <c r="C98" s="18"/>
      <c r="D98" s="19" t="s">
        <v>261</v>
      </c>
      <c r="E98" s="1"/>
      <c r="F98" s="2"/>
      <c r="G98" s="20"/>
      <c r="H98" s="20"/>
    </row>
    <row r="99" spans="1:8" ht="9.75">
      <c r="A99" s="7"/>
      <c r="B99" s="30" t="s">
        <v>114</v>
      </c>
      <c r="C99" s="18"/>
      <c r="D99" s="19" t="s">
        <v>115</v>
      </c>
      <c r="E99" s="1"/>
      <c r="F99" s="2">
        <v>0</v>
      </c>
      <c r="G99" s="20"/>
      <c r="H99" s="20"/>
    </row>
    <row r="100" spans="1:8" ht="9.75">
      <c r="A100" s="7"/>
      <c r="B100" s="30" t="s">
        <v>84</v>
      </c>
      <c r="C100" s="18"/>
      <c r="D100" s="19" t="s">
        <v>85</v>
      </c>
      <c r="E100" s="1">
        <v>9052864</v>
      </c>
      <c r="F100" s="2">
        <v>1666022</v>
      </c>
      <c r="G100" s="20">
        <v>1363829</v>
      </c>
      <c r="H100" s="20"/>
    </row>
    <row r="101" spans="1:9" ht="9.75">
      <c r="A101" s="7"/>
      <c r="B101" s="30" t="s">
        <v>195</v>
      </c>
      <c r="C101" s="18"/>
      <c r="D101" s="19" t="s">
        <v>196</v>
      </c>
      <c r="E101" s="1">
        <v>491907</v>
      </c>
      <c r="F101" s="2">
        <v>1237467</v>
      </c>
      <c r="G101" s="20">
        <v>1448660</v>
      </c>
      <c r="H101" s="20"/>
      <c r="I101" s="46"/>
    </row>
    <row r="102" spans="1:8" ht="9.75">
      <c r="A102" s="7"/>
      <c r="B102" s="30" t="s">
        <v>223</v>
      </c>
      <c r="C102" s="18"/>
      <c r="D102" s="19" t="s">
        <v>224</v>
      </c>
      <c r="E102" s="1"/>
      <c r="F102" s="2"/>
      <c r="G102" s="20"/>
      <c r="H102" s="20"/>
    </row>
    <row r="103" spans="1:8" ht="9.75">
      <c r="A103" s="7"/>
      <c r="B103" s="30" t="s">
        <v>248</v>
      </c>
      <c r="C103" s="18"/>
      <c r="D103" s="19" t="s">
        <v>249</v>
      </c>
      <c r="E103" s="1"/>
      <c r="F103" s="2"/>
      <c r="G103" s="20"/>
      <c r="H103" s="20"/>
    </row>
    <row r="104" spans="1:8" ht="9.75">
      <c r="A104" s="7"/>
      <c r="B104" s="30" t="s">
        <v>267</v>
      </c>
      <c r="C104" s="18"/>
      <c r="D104" s="19" t="s">
        <v>268</v>
      </c>
      <c r="E104" s="1"/>
      <c r="F104" s="2"/>
      <c r="G104" s="20"/>
      <c r="H104" s="20"/>
    </row>
    <row r="105" spans="1:8" ht="11.25" customHeight="1">
      <c r="A105" s="7"/>
      <c r="B105" s="30" t="s">
        <v>225</v>
      </c>
      <c r="C105" s="18"/>
      <c r="D105" s="19" t="s">
        <v>226</v>
      </c>
      <c r="E105" s="1"/>
      <c r="F105" s="2"/>
      <c r="G105" s="20"/>
      <c r="H105" s="20"/>
    </row>
    <row r="106" spans="1:8" ht="9.75">
      <c r="A106" s="7"/>
      <c r="B106" s="3">
        <v>26</v>
      </c>
      <c r="C106" s="4"/>
      <c r="D106" s="5" t="s">
        <v>87</v>
      </c>
      <c r="E106" s="1">
        <f>+E107</f>
        <v>0</v>
      </c>
      <c r="F106" s="2">
        <f>+F107</f>
        <v>0</v>
      </c>
      <c r="G106" s="20">
        <f>+G107</f>
        <v>0</v>
      </c>
      <c r="H106" s="20"/>
    </row>
    <row r="107" spans="1:8" ht="9.75">
      <c r="A107" s="7"/>
      <c r="B107" s="30" t="s">
        <v>86</v>
      </c>
      <c r="C107" s="18"/>
      <c r="D107" s="19" t="s">
        <v>9</v>
      </c>
      <c r="E107" s="1"/>
      <c r="F107" s="2"/>
      <c r="G107" s="20">
        <v>0</v>
      </c>
      <c r="H107" s="20"/>
    </row>
    <row r="108" spans="1:8" ht="9.75">
      <c r="A108" s="7"/>
      <c r="B108" s="3">
        <v>29</v>
      </c>
      <c r="C108" s="4"/>
      <c r="D108" s="5" t="s">
        <v>227</v>
      </c>
      <c r="E108" s="6">
        <f>+E109+E110+E111+E115</f>
        <v>8669714</v>
      </c>
      <c r="F108" s="41">
        <f>+F110+F111+F115</f>
        <v>348051</v>
      </c>
      <c r="G108" s="42">
        <f>+G109+G110+G111+G115+G118</f>
        <v>493849</v>
      </c>
      <c r="H108" s="42">
        <f>+H110+H111+H115</f>
        <v>0</v>
      </c>
    </row>
    <row r="109" spans="1:8" ht="9.75">
      <c r="A109" s="7"/>
      <c r="B109" s="30" t="s">
        <v>263</v>
      </c>
      <c r="C109" s="18"/>
      <c r="D109" s="19" t="s">
        <v>264</v>
      </c>
      <c r="E109" s="1"/>
      <c r="F109" s="41"/>
      <c r="G109" s="20"/>
      <c r="H109" s="42"/>
    </row>
    <row r="110" spans="1:8" ht="9.75">
      <c r="A110" s="7"/>
      <c r="B110" s="30" t="s">
        <v>183</v>
      </c>
      <c r="C110" s="18"/>
      <c r="D110" s="19" t="s">
        <v>26</v>
      </c>
      <c r="E110" s="1">
        <v>2009385</v>
      </c>
      <c r="F110" s="2">
        <v>348051</v>
      </c>
      <c r="G110" s="20">
        <v>8345</v>
      </c>
      <c r="H110" s="20"/>
    </row>
    <row r="111" spans="1:8" ht="9.75">
      <c r="A111" s="7"/>
      <c r="B111" s="30" t="s">
        <v>228</v>
      </c>
      <c r="C111" s="18"/>
      <c r="D111" s="19" t="s">
        <v>210</v>
      </c>
      <c r="E111" s="1">
        <f>+E112+E113+E114</f>
        <v>0</v>
      </c>
      <c r="F111" s="2">
        <f>+F112+F113+F114</f>
        <v>0</v>
      </c>
      <c r="G111" s="20">
        <f>+G112+G113+G114</f>
        <v>0</v>
      </c>
      <c r="H111" s="20"/>
    </row>
    <row r="112" spans="1:8" ht="9.75">
      <c r="A112" s="7"/>
      <c r="B112" s="30" t="s">
        <v>229</v>
      </c>
      <c r="C112" s="18"/>
      <c r="D112" s="19" t="s">
        <v>230</v>
      </c>
      <c r="E112" s="1"/>
      <c r="F112" s="2"/>
      <c r="G112" s="20"/>
      <c r="H112" s="20"/>
    </row>
    <row r="113" spans="1:8" ht="9.75">
      <c r="A113" s="7"/>
      <c r="B113" s="30" t="s">
        <v>211</v>
      </c>
      <c r="C113" s="18"/>
      <c r="D113" s="19" t="s">
        <v>231</v>
      </c>
      <c r="E113" s="1"/>
      <c r="F113" s="2"/>
      <c r="G113" s="20"/>
      <c r="H113" s="20"/>
    </row>
    <row r="114" spans="1:9" ht="9.75">
      <c r="A114" s="7"/>
      <c r="B114" s="30" t="s">
        <v>232</v>
      </c>
      <c r="C114" s="18"/>
      <c r="D114" s="19" t="s">
        <v>10</v>
      </c>
      <c r="E114" s="1"/>
      <c r="F114" s="2">
        <v>0</v>
      </c>
      <c r="G114" s="20">
        <v>0</v>
      </c>
      <c r="H114" s="20"/>
      <c r="I114" s="46"/>
    </row>
    <row r="115" spans="1:8" ht="9.75">
      <c r="A115" s="7"/>
      <c r="B115" s="30" t="s">
        <v>184</v>
      </c>
      <c r="C115" s="18"/>
      <c r="D115" s="19" t="s">
        <v>185</v>
      </c>
      <c r="E115" s="1">
        <f>+E116</f>
        <v>6660329</v>
      </c>
      <c r="F115" s="2">
        <f>+F116+F117</f>
        <v>0</v>
      </c>
      <c r="G115" s="20">
        <f>+G116</f>
        <v>370074</v>
      </c>
      <c r="H115" s="20">
        <f>+H116</f>
        <v>0</v>
      </c>
    </row>
    <row r="116" spans="1:9" ht="9.75">
      <c r="A116" s="7"/>
      <c r="B116" s="30" t="s">
        <v>186</v>
      </c>
      <c r="C116" s="18"/>
      <c r="D116" s="19" t="s">
        <v>187</v>
      </c>
      <c r="E116" s="1">
        <v>6660329</v>
      </c>
      <c r="F116" s="2">
        <v>0</v>
      </c>
      <c r="G116" s="20">
        <v>370074</v>
      </c>
      <c r="H116" s="20"/>
      <c r="I116" s="46"/>
    </row>
    <row r="117" spans="1:9" ht="9.75">
      <c r="A117" s="7"/>
      <c r="B117" s="30" t="s">
        <v>254</v>
      </c>
      <c r="C117" s="18"/>
      <c r="D117" s="19" t="s">
        <v>298</v>
      </c>
      <c r="E117" s="1"/>
      <c r="F117" s="2"/>
      <c r="G117" s="20"/>
      <c r="H117" s="20"/>
      <c r="I117" s="46"/>
    </row>
    <row r="118" spans="1:8" ht="9.75">
      <c r="A118" s="7"/>
      <c r="B118" s="30" t="s">
        <v>293</v>
      </c>
      <c r="C118" s="18"/>
      <c r="D118" s="19" t="s">
        <v>294</v>
      </c>
      <c r="E118" s="1"/>
      <c r="F118" s="2"/>
      <c r="G118" s="20">
        <v>115430</v>
      </c>
      <c r="H118" s="20"/>
    </row>
    <row r="119" spans="1:8" ht="9.75">
      <c r="A119" s="7"/>
      <c r="B119" s="3">
        <v>31</v>
      </c>
      <c r="C119" s="4"/>
      <c r="D119" s="5" t="s">
        <v>88</v>
      </c>
      <c r="E119" s="1">
        <v>0</v>
      </c>
      <c r="F119" s="2">
        <f>+F120+F123</f>
        <v>0</v>
      </c>
      <c r="G119" s="20">
        <f>+G120+G121+G123</f>
        <v>0</v>
      </c>
      <c r="H119" s="42">
        <f>+H120+H123</f>
        <v>0</v>
      </c>
    </row>
    <row r="120" spans="1:8" ht="9.75">
      <c r="A120" s="7"/>
      <c r="B120" s="30" t="s">
        <v>89</v>
      </c>
      <c r="C120" s="18"/>
      <c r="D120" s="19" t="s">
        <v>90</v>
      </c>
      <c r="E120" s="1"/>
      <c r="F120" s="2">
        <f>+F121</f>
        <v>0</v>
      </c>
      <c r="G120" s="20"/>
      <c r="H120" s="20"/>
    </row>
    <row r="121" spans="1:8" ht="9.75">
      <c r="A121" s="7"/>
      <c r="B121" s="30" t="s">
        <v>256</v>
      </c>
      <c r="C121" s="18"/>
      <c r="D121" s="19" t="s">
        <v>257</v>
      </c>
      <c r="E121" s="1"/>
      <c r="F121" s="2"/>
      <c r="G121" s="20"/>
      <c r="H121" s="20"/>
    </row>
    <row r="122" spans="1:8" ht="9.75">
      <c r="A122" s="7"/>
      <c r="B122" s="30" t="s">
        <v>91</v>
      </c>
      <c r="C122" s="18"/>
      <c r="D122" s="19" t="s">
        <v>92</v>
      </c>
      <c r="E122" s="1"/>
      <c r="F122" s="2"/>
      <c r="G122" s="20"/>
      <c r="H122" s="20"/>
    </row>
    <row r="123" spans="1:8" ht="9.75">
      <c r="A123" s="7"/>
      <c r="B123" s="30" t="s">
        <v>116</v>
      </c>
      <c r="C123" s="18"/>
      <c r="D123" s="19" t="s">
        <v>117</v>
      </c>
      <c r="E123" s="1">
        <f>+E124+E125+E126+E127</f>
        <v>0</v>
      </c>
      <c r="F123" s="2">
        <f>+F124+F125+F126+F127</f>
        <v>0</v>
      </c>
      <c r="G123" s="20">
        <f>+G124+G125+G126+G127</f>
        <v>0</v>
      </c>
      <c r="H123" s="20">
        <f>+H124+H125+H126+H127</f>
        <v>0</v>
      </c>
    </row>
    <row r="124" spans="1:8" ht="9.75">
      <c r="A124" s="7"/>
      <c r="B124" s="30" t="s">
        <v>118</v>
      </c>
      <c r="C124" s="18"/>
      <c r="D124" s="19" t="s">
        <v>92</v>
      </c>
      <c r="E124" s="1"/>
      <c r="F124" s="2"/>
      <c r="G124" s="20"/>
      <c r="H124" s="20"/>
    </row>
    <row r="125" spans="1:8" ht="9.75">
      <c r="A125" s="7"/>
      <c r="B125" s="30" t="s">
        <v>143</v>
      </c>
      <c r="C125" s="18"/>
      <c r="D125" s="19" t="s">
        <v>144</v>
      </c>
      <c r="E125" s="1">
        <v>0</v>
      </c>
      <c r="F125" s="2">
        <v>0</v>
      </c>
      <c r="G125" s="20">
        <v>0</v>
      </c>
      <c r="H125" s="20"/>
    </row>
    <row r="126" spans="1:8" ht="9.75">
      <c r="A126" s="7"/>
      <c r="B126" s="30" t="s">
        <v>233</v>
      </c>
      <c r="C126" s="18"/>
      <c r="D126" s="19" t="s">
        <v>234</v>
      </c>
      <c r="E126" s="1"/>
      <c r="F126" s="2"/>
      <c r="G126" s="20"/>
      <c r="H126" s="20"/>
    </row>
    <row r="127" spans="1:8" ht="9.75">
      <c r="A127" s="7"/>
      <c r="B127" s="30" t="s">
        <v>119</v>
      </c>
      <c r="C127" s="18"/>
      <c r="D127" s="19" t="s">
        <v>120</v>
      </c>
      <c r="E127" s="1"/>
      <c r="F127" s="2"/>
      <c r="G127" s="20"/>
      <c r="H127" s="20"/>
    </row>
    <row r="128" spans="1:8" ht="9.75">
      <c r="A128" s="7"/>
      <c r="B128" s="3">
        <v>34</v>
      </c>
      <c r="C128" s="4"/>
      <c r="D128" s="5" t="s">
        <v>93</v>
      </c>
      <c r="E128" s="6">
        <f>+E129</f>
        <v>0</v>
      </c>
      <c r="F128" s="41">
        <f>+F129</f>
        <v>0</v>
      </c>
      <c r="G128" s="42">
        <f>+G129</f>
        <v>0</v>
      </c>
      <c r="H128" s="42">
        <f>+H129</f>
        <v>0</v>
      </c>
    </row>
    <row r="129" spans="1:8" ht="10.5" thickBot="1">
      <c r="A129" s="7"/>
      <c r="B129" s="30" t="s">
        <v>94</v>
      </c>
      <c r="C129" s="18"/>
      <c r="D129" s="19" t="s">
        <v>95</v>
      </c>
      <c r="E129" s="69">
        <v>0</v>
      </c>
      <c r="F129" s="70">
        <v>0</v>
      </c>
      <c r="G129" s="71">
        <v>0</v>
      </c>
      <c r="H129" s="71"/>
    </row>
    <row r="130" spans="1:8" ht="14.25" customHeight="1" thickBot="1">
      <c r="A130" s="7"/>
      <c r="B130" s="31"/>
      <c r="C130" s="32"/>
      <c r="D130" s="60" t="s">
        <v>27</v>
      </c>
      <c r="E130" s="61">
        <f>+E8</f>
        <v>37347001</v>
      </c>
      <c r="F130" s="61">
        <f>+F8</f>
        <v>15283845</v>
      </c>
      <c r="G130" s="61">
        <f>+G8</f>
        <v>25645951</v>
      </c>
      <c r="H130" s="61">
        <f>+H8</f>
        <v>0</v>
      </c>
    </row>
    <row r="131" spans="1:8" ht="9.75">
      <c r="A131" s="7"/>
      <c r="B131" s="7"/>
      <c r="C131" s="7"/>
      <c r="D131" s="7"/>
      <c r="E131" s="7"/>
      <c r="F131" s="7"/>
      <c r="G131" s="7"/>
      <c r="H131" s="7"/>
    </row>
    <row r="132" spans="1:8" ht="1.5" customHeight="1">
      <c r="A132" s="7"/>
      <c r="B132" s="7"/>
      <c r="C132" s="7"/>
      <c r="D132" s="7"/>
      <c r="E132" s="7"/>
      <c r="F132" s="7"/>
      <c r="G132" s="7"/>
      <c r="H132" s="7"/>
    </row>
    <row r="133" spans="1:8" ht="9" customHeight="1">
      <c r="A133" s="7"/>
      <c r="B133" s="33" t="s">
        <v>30</v>
      </c>
      <c r="C133" s="34"/>
      <c r="D133" s="34"/>
      <c r="E133" s="7"/>
      <c r="F133" s="7"/>
      <c r="G133" s="7"/>
      <c r="H133" s="7"/>
    </row>
    <row r="134" spans="1:8" ht="9.75" customHeight="1" thickBot="1">
      <c r="A134" s="7"/>
      <c r="B134" s="33" t="s">
        <v>32</v>
      </c>
      <c r="C134" s="34"/>
      <c r="D134" s="34"/>
      <c r="E134" s="7"/>
      <c r="F134" s="7"/>
      <c r="G134" s="7"/>
      <c r="H134" s="7"/>
    </row>
    <row r="135" spans="1:8" ht="10.5" customHeight="1" thickBot="1">
      <c r="A135" s="7"/>
      <c r="B135" s="102" t="s">
        <v>304</v>
      </c>
      <c r="C135" s="103"/>
      <c r="D135" s="103"/>
      <c r="E135" s="103"/>
      <c r="F135" s="103"/>
      <c r="G135" s="103"/>
      <c r="H135" s="104"/>
    </row>
    <row r="136" spans="1:8" ht="3" customHeight="1" thickBot="1">
      <c r="A136" s="7"/>
      <c r="B136" s="33"/>
      <c r="C136" s="34"/>
      <c r="D136" s="34"/>
      <c r="E136" s="7"/>
      <c r="F136" s="7"/>
      <c r="G136" s="7"/>
      <c r="H136" s="7"/>
    </row>
    <row r="137" spans="1:8" s="93" customFormat="1" ht="9.75">
      <c r="A137" s="87"/>
      <c r="B137" s="94" t="s">
        <v>12</v>
      </c>
      <c r="C137" s="95"/>
      <c r="D137" s="96" t="s">
        <v>13</v>
      </c>
      <c r="E137" s="97">
        <v>42460</v>
      </c>
      <c r="F137" s="97">
        <v>42551</v>
      </c>
      <c r="G137" s="98">
        <v>42643</v>
      </c>
      <c r="H137" s="98">
        <v>42735</v>
      </c>
    </row>
    <row r="138" spans="1:8" ht="3" customHeight="1" hidden="1">
      <c r="A138" s="7"/>
      <c r="B138" s="35"/>
      <c r="C138" s="9"/>
      <c r="D138" s="36"/>
      <c r="E138" s="82"/>
      <c r="F138" s="37"/>
      <c r="G138" s="38"/>
      <c r="H138" s="38"/>
    </row>
    <row r="139" spans="1:8" ht="7.5" customHeight="1">
      <c r="A139" s="7"/>
      <c r="B139" s="35"/>
      <c r="C139" s="9"/>
      <c r="D139" s="13" t="s">
        <v>96</v>
      </c>
      <c r="E139" s="83">
        <f>+E140+E150+E212+E217+E226</f>
        <v>19700212</v>
      </c>
      <c r="F139" s="14">
        <f>+F140+F150+F212+F217+F224+F226</f>
        <v>16018606</v>
      </c>
      <c r="G139" s="14">
        <f>+G140+G150+G212+G217+G224+G226</f>
        <v>42334751</v>
      </c>
      <c r="H139" s="84">
        <f>+H140+H150+H212+H217+H224+H226</f>
        <v>22002709</v>
      </c>
    </row>
    <row r="140" spans="1:8" ht="9.75">
      <c r="A140" s="7"/>
      <c r="B140" s="40">
        <v>21</v>
      </c>
      <c r="C140" s="15"/>
      <c r="D140" s="16" t="s">
        <v>145</v>
      </c>
      <c r="E140" s="83">
        <f>+E141+E143+E145+E149</f>
        <v>483217</v>
      </c>
      <c r="F140" s="14">
        <f>+F141+F143+F145+F149</f>
        <v>161735</v>
      </c>
      <c r="G140" s="84">
        <f>+G141+G143+G145</f>
        <v>4532797</v>
      </c>
      <c r="H140" s="84">
        <f>+H141+H142+H143+H145</f>
        <v>0</v>
      </c>
    </row>
    <row r="141" spans="1:8" ht="9.75">
      <c r="A141" s="7"/>
      <c r="B141" s="30" t="s">
        <v>14</v>
      </c>
      <c r="C141" s="18"/>
      <c r="D141" s="5" t="s">
        <v>15</v>
      </c>
      <c r="E141" s="78">
        <f>+E142</f>
        <v>21061</v>
      </c>
      <c r="F141" s="2">
        <f>+F142</f>
        <v>140674</v>
      </c>
      <c r="G141" s="20">
        <f>+G142</f>
        <v>735242</v>
      </c>
      <c r="H141" s="20"/>
    </row>
    <row r="142" spans="1:8" ht="9.75">
      <c r="A142" s="7"/>
      <c r="B142" s="30" t="s">
        <v>36</v>
      </c>
      <c r="C142" s="18"/>
      <c r="D142" s="19" t="s">
        <v>1</v>
      </c>
      <c r="E142" s="78">
        <v>21061</v>
      </c>
      <c r="F142" s="2">
        <v>140674</v>
      </c>
      <c r="G142" s="20">
        <v>735242</v>
      </c>
      <c r="H142" s="20"/>
    </row>
    <row r="143" spans="1:8" ht="9.75">
      <c r="A143" s="7"/>
      <c r="B143" s="30" t="s">
        <v>17</v>
      </c>
      <c r="C143" s="18"/>
      <c r="D143" s="5" t="s">
        <v>2</v>
      </c>
      <c r="E143" s="78">
        <f>+E144</f>
        <v>0</v>
      </c>
      <c r="F143" s="78">
        <f>+F144</f>
        <v>21061</v>
      </c>
      <c r="G143" s="78">
        <f>+G144</f>
        <v>1654637</v>
      </c>
      <c r="H143" s="78"/>
    </row>
    <row r="144" spans="1:8" ht="9.75">
      <c r="A144" s="7"/>
      <c r="B144" s="30" t="s">
        <v>38</v>
      </c>
      <c r="C144" s="18"/>
      <c r="D144" s="19" t="s">
        <v>1</v>
      </c>
      <c r="E144" s="78">
        <v>0</v>
      </c>
      <c r="F144" s="2">
        <v>21061</v>
      </c>
      <c r="G144" s="20">
        <v>1654637</v>
      </c>
      <c r="H144" s="20"/>
    </row>
    <row r="145" spans="1:8" ht="9.75">
      <c r="A145" s="7"/>
      <c r="B145" s="30" t="s">
        <v>18</v>
      </c>
      <c r="C145" s="18"/>
      <c r="D145" s="5" t="s">
        <v>39</v>
      </c>
      <c r="E145" s="78">
        <f>+E146+E147</f>
        <v>462156</v>
      </c>
      <c r="F145" s="2">
        <f>+F146+F147</f>
        <v>0</v>
      </c>
      <c r="G145" s="20">
        <f>+G146+G147+G148</f>
        <v>2142918</v>
      </c>
      <c r="H145" s="20"/>
    </row>
    <row r="146" spans="1:8" ht="9.75">
      <c r="A146" s="7"/>
      <c r="B146" s="30" t="s">
        <v>19</v>
      </c>
      <c r="C146" s="18"/>
      <c r="D146" s="19" t="s">
        <v>40</v>
      </c>
      <c r="E146" s="78">
        <v>462156</v>
      </c>
      <c r="F146" s="2"/>
      <c r="G146" s="20">
        <v>1884176</v>
      </c>
      <c r="H146" s="20"/>
    </row>
    <row r="147" spans="1:8" ht="9.75">
      <c r="A147" s="7"/>
      <c r="B147" s="30" t="s">
        <v>146</v>
      </c>
      <c r="C147" s="18"/>
      <c r="D147" s="19" t="s">
        <v>147</v>
      </c>
      <c r="E147" s="78"/>
      <c r="F147" s="2"/>
      <c r="G147" s="20"/>
      <c r="H147" s="20"/>
    </row>
    <row r="148" spans="1:8" ht="9.75">
      <c r="A148" s="7"/>
      <c r="B148" s="30" t="s">
        <v>300</v>
      </c>
      <c r="C148" s="18"/>
      <c r="D148" s="19" t="s">
        <v>10</v>
      </c>
      <c r="E148" s="78"/>
      <c r="F148" s="2"/>
      <c r="G148" s="20">
        <v>258742</v>
      </c>
      <c r="H148" s="20"/>
    </row>
    <row r="149" spans="1:8" ht="9.75" customHeight="1">
      <c r="A149" s="7"/>
      <c r="B149" s="30" t="s">
        <v>44</v>
      </c>
      <c r="C149" s="18"/>
      <c r="D149" s="19" t="s">
        <v>262</v>
      </c>
      <c r="E149" s="78"/>
      <c r="F149" s="2"/>
      <c r="G149" s="20"/>
      <c r="H149" s="20"/>
    </row>
    <row r="150" spans="1:8" ht="12" customHeight="1">
      <c r="A150" s="7"/>
      <c r="B150" s="3">
        <v>22</v>
      </c>
      <c r="C150" s="4"/>
      <c r="D150" s="5" t="s">
        <v>148</v>
      </c>
      <c r="E150" s="79">
        <f>+E151+E153+E156+E159+E174+E182+E189+E194+E200+E205+E207+E210</f>
        <v>14221691</v>
      </c>
      <c r="F150" s="41">
        <f>+F151+F153+F156+F159+F174+F182+F189+F194+F200+F205+F207+F210</f>
        <v>11127508</v>
      </c>
      <c r="G150" s="42">
        <f>+G151+G153+G156+G159+G174+G182+G189+G194+G200+G205+G207+G210</f>
        <v>33492540</v>
      </c>
      <c r="H150" s="42">
        <f>+H151+H153+H156+H159+H174+H182+H189+H194+H200+H205+H207+H210</f>
        <v>20064848</v>
      </c>
    </row>
    <row r="151" spans="1:8" ht="9.75">
      <c r="A151" s="7"/>
      <c r="B151" s="30" t="s">
        <v>122</v>
      </c>
      <c r="C151" s="18"/>
      <c r="D151" s="5" t="s">
        <v>123</v>
      </c>
      <c r="E151" s="78">
        <f>+E152</f>
        <v>11878</v>
      </c>
      <c r="F151" s="2">
        <f>+F152</f>
        <v>697821</v>
      </c>
      <c r="G151" s="20">
        <f>+G152</f>
        <v>2658819</v>
      </c>
      <c r="H151" s="20">
        <f>H152</f>
        <v>1439913</v>
      </c>
    </row>
    <row r="152" spans="1:8" ht="9.75">
      <c r="A152" s="7"/>
      <c r="B152" s="30" t="s">
        <v>121</v>
      </c>
      <c r="C152" s="18"/>
      <c r="D152" s="19" t="s">
        <v>124</v>
      </c>
      <c r="E152" s="78">
        <v>11878</v>
      </c>
      <c r="F152" s="2">
        <v>697821</v>
      </c>
      <c r="G152" s="20">
        <v>2658819</v>
      </c>
      <c r="H152" s="20">
        <v>1439913</v>
      </c>
    </row>
    <row r="153" spans="1:8" ht="9.75">
      <c r="A153" s="7"/>
      <c r="B153" s="30" t="s">
        <v>197</v>
      </c>
      <c r="C153" s="18"/>
      <c r="D153" s="5" t="s">
        <v>198</v>
      </c>
      <c r="E153" s="78">
        <f>+E154+E155</f>
        <v>0</v>
      </c>
      <c r="F153" s="2">
        <f>+F154+F155</f>
        <v>0</v>
      </c>
      <c r="G153" s="20">
        <v>2872215</v>
      </c>
      <c r="H153" s="20"/>
    </row>
    <row r="154" spans="1:8" ht="9.75">
      <c r="A154" s="7"/>
      <c r="B154" s="30" t="s">
        <v>199</v>
      </c>
      <c r="C154" s="18"/>
      <c r="D154" s="19" t="s">
        <v>200</v>
      </c>
      <c r="E154" s="78"/>
      <c r="F154" s="2">
        <v>0</v>
      </c>
      <c r="G154" s="20">
        <v>0</v>
      </c>
      <c r="H154" s="20"/>
    </row>
    <row r="155" spans="1:8" ht="9" customHeight="1">
      <c r="A155" s="7"/>
      <c r="B155" s="30" t="s">
        <v>213</v>
      </c>
      <c r="C155" s="18"/>
      <c r="D155" s="19" t="s">
        <v>236</v>
      </c>
      <c r="E155" s="78"/>
      <c r="F155" s="2">
        <v>0</v>
      </c>
      <c r="G155" s="20">
        <v>2722115</v>
      </c>
      <c r="H155" s="20"/>
    </row>
    <row r="156" spans="1:8" ht="9.75">
      <c r="A156" s="7"/>
      <c r="B156" s="30" t="s">
        <v>157</v>
      </c>
      <c r="C156" s="18"/>
      <c r="D156" s="5" t="s">
        <v>159</v>
      </c>
      <c r="E156" s="78">
        <f>+E157</f>
        <v>0</v>
      </c>
      <c r="F156" s="2">
        <f>+F157+F158</f>
        <v>676675</v>
      </c>
      <c r="G156" s="20">
        <f>+G157+G158</f>
        <v>410669</v>
      </c>
      <c r="H156" s="20"/>
    </row>
    <row r="157" spans="1:8" ht="9.75">
      <c r="A157" s="7"/>
      <c r="B157" s="30" t="s">
        <v>158</v>
      </c>
      <c r="C157" s="18"/>
      <c r="D157" s="19" t="s">
        <v>3</v>
      </c>
      <c r="E157" s="78">
        <v>0</v>
      </c>
      <c r="F157" s="2">
        <v>400000</v>
      </c>
      <c r="G157" s="20">
        <v>116144</v>
      </c>
      <c r="H157" s="20"/>
    </row>
    <row r="158" spans="1:8" ht="9.75">
      <c r="A158" s="7"/>
      <c r="B158" s="30" t="s">
        <v>216</v>
      </c>
      <c r="C158" s="18"/>
      <c r="D158" s="19" t="s">
        <v>302</v>
      </c>
      <c r="E158" s="86"/>
      <c r="F158" s="2">
        <v>276675</v>
      </c>
      <c r="G158" s="20">
        <v>294525</v>
      </c>
      <c r="H158" s="20"/>
    </row>
    <row r="159" spans="1:8" ht="9.75">
      <c r="A159" s="7"/>
      <c r="B159" s="30" t="s">
        <v>46</v>
      </c>
      <c r="C159" s="18"/>
      <c r="D159" s="5" t="s">
        <v>152</v>
      </c>
      <c r="E159" s="2">
        <f>+E160+E161+E162+E163+E164+E165+E166+E167+E168+E169+E170+E171+E172+E173</f>
        <v>10585316</v>
      </c>
      <c r="F159" s="2">
        <f>+F160+F161+F162+F163+F164+F165+F166+F167+F168+F169+F170+F171+F172+F173</f>
        <v>7363405</v>
      </c>
      <c r="G159" s="20">
        <f>+G160+G161+G162+G163+G164+G165+G166+G167+G168+G169+G170+G171+G172+G173</f>
        <v>16399005</v>
      </c>
      <c r="H159" s="20">
        <f>SUM(H160:H173)</f>
        <v>16694478</v>
      </c>
    </row>
    <row r="160" spans="1:8" ht="9.75">
      <c r="A160" s="7"/>
      <c r="B160" s="30" t="s">
        <v>125</v>
      </c>
      <c r="C160" s="18"/>
      <c r="D160" s="19" t="s">
        <v>4</v>
      </c>
      <c r="E160" s="78">
        <v>1060415</v>
      </c>
      <c r="F160" s="2">
        <v>353327</v>
      </c>
      <c r="G160" s="20">
        <v>676796</v>
      </c>
      <c r="H160" s="20">
        <v>30883</v>
      </c>
    </row>
    <row r="161" spans="1:8" ht="9.75">
      <c r="A161" s="7"/>
      <c r="B161" s="30" t="s">
        <v>284</v>
      </c>
      <c r="C161" s="18"/>
      <c r="D161" s="19" t="s">
        <v>283</v>
      </c>
      <c r="E161" s="78"/>
      <c r="F161" s="2">
        <v>68425</v>
      </c>
      <c r="G161" s="20"/>
      <c r="H161" s="20"/>
    </row>
    <row r="162" spans="1:8" ht="9.75">
      <c r="A162" s="7"/>
      <c r="B162" s="30" t="s">
        <v>160</v>
      </c>
      <c r="C162" s="18"/>
      <c r="D162" s="19" t="s">
        <v>161</v>
      </c>
      <c r="E162" s="78">
        <v>6712363</v>
      </c>
      <c r="F162" s="2">
        <v>3125247</v>
      </c>
      <c r="G162" s="20">
        <v>9323834</v>
      </c>
      <c r="H162" s="20">
        <v>11830361</v>
      </c>
    </row>
    <row r="163" spans="1:8" ht="9.75">
      <c r="A163" s="7"/>
      <c r="B163" s="30" t="s">
        <v>153</v>
      </c>
      <c r="C163" s="18"/>
      <c r="D163" s="19" t="s">
        <v>154</v>
      </c>
      <c r="E163" s="78">
        <v>162778</v>
      </c>
      <c r="F163" s="2">
        <v>1362863</v>
      </c>
      <c r="G163" s="20">
        <v>4433291</v>
      </c>
      <c r="H163" s="20">
        <v>3588903</v>
      </c>
    </row>
    <row r="164" spans="1:8" ht="9.75">
      <c r="A164" s="7"/>
      <c r="B164" s="30" t="s">
        <v>201</v>
      </c>
      <c r="C164" s="18"/>
      <c r="D164" s="19" t="s">
        <v>202</v>
      </c>
      <c r="E164" s="78"/>
      <c r="F164" s="2"/>
      <c r="G164" s="20"/>
      <c r="H164" s="20"/>
    </row>
    <row r="165" spans="1:8" ht="13.5" customHeight="1">
      <c r="A165" s="7"/>
      <c r="B165" s="30" t="s">
        <v>48</v>
      </c>
      <c r="C165" s="18"/>
      <c r="D165" s="19" t="s">
        <v>49</v>
      </c>
      <c r="E165" s="78">
        <v>1781060</v>
      </c>
      <c r="F165" s="2">
        <v>2091902</v>
      </c>
      <c r="G165" s="20">
        <v>905347</v>
      </c>
      <c r="H165" s="20"/>
    </row>
    <row r="166" spans="1:8" ht="9.75" customHeight="1">
      <c r="A166" s="7"/>
      <c r="B166" s="30" t="s">
        <v>172</v>
      </c>
      <c r="C166" s="18"/>
      <c r="D166" s="19" t="s">
        <v>173</v>
      </c>
      <c r="E166" s="78"/>
      <c r="F166" s="2"/>
      <c r="G166" s="20"/>
      <c r="H166" s="20"/>
    </row>
    <row r="167" spans="1:8" ht="14.25" customHeight="1">
      <c r="A167" s="7"/>
      <c r="B167" s="30" t="s">
        <v>126</v>
      </c>
      <c r="C167" s="18"/>
      <c r="D167" s="19" t="s">
        <v>203</v>
      </c>
      <c r="E167" s="78">
        <v>0</v>
      </c>
      <c r="F167" s="2">
        <v>0</v>
      </c>
      <c r="G167" s="20">
        <v>576701</v>
      </c>
      <c r="H167" s="20">
        <v>969011</v>
      </c>
    </row>
    <row r="168" spans="1:8" ht="9.75">
      <c r="A168" s="7"/>
      <c r="B168" s="30" t="s">
        <v>128</v>
      </c>
      <c r="C168" s="18"/>
      <c r="D168" s="19" t="s">
        <v>162</v>
      </c>
      <c r="E168" s="78"/>
      <c r="F168" s="2">
        <v>0</v>
      </c>
      <c r="G168" s="20">
        <v>64631</v>
      </c>
      <c r="H168" s="20"/>
    </row>
    <row r="169" spans="1:8" ht="9.75">
      <c r="A169" s="7"/>
      <c r="B169" s="30" t="s">
        <v>130</v>
      </c>
      <c r="C169" s="18"/>
      <c r="D169" s="19" t="s">
        <v>204</v>
      </c>
      <c r="E169" s="78"/>
      <c r="F169" s="2">
        <v>250257</v>
      </c>
      <c r="G169" s="20">
        <v>241808</v>
      </c>
      <c r="H169" s="20"/>
    </row>
    <row r="170" spans="1:8" ht="9.75">
      <c r="A170" s="7"/>
      <c r="B170" s="30" t="s">
        <v>50</v>
      </c>
      <c r="C170" s="18"/>
      <c r="D170" s="19" t="s">
        <v>51</v>
      </c>
      <c r="E170" s="78"/>
      <c r="F170" s="2"/>
      <c r="G170" s="20"/>
      <c r="H170" s="20"/>
    </row>
    <row r="171" spans="1:8" ht="9.75">
      <c r="A171" s="7"/>
      <c r="B171" s="30" t="s">
        <v>205</v>
      </c>
      <c r="C171" s="18"/>
      <c r="D171" s="19" t="s">
        <v>206</v>
      </c>
      <c r="E171" s="78">
        <v>868700</v>
      </c>
      <c r="F171" s="2">
        <v>29750</v>
      </c>
      <c r="G171" s="20">
        <v>47900</v>
      </c>
      <c r="H171" s="20">
        <v>227980</v>
      </c>
    </row>
    <row r="172" spans="1:8" ht="9.75">
      <c r="A172" s="7"/>
      <c r="B172" s="30" t="s">
        <v>271</v>
      </c>
      <c r="C172" s="18"/>
      <c r="D172" s="19" t="s">
        <v>272</v>
      </c>
      <c r="E172" s="78"/>
      <c r="F172" s="2">
        <v>81634</v>
      </c>
      <c r="G172" s="20">
        <v>128697</v>
      </c>
      <c r="H172" s="20">
        <v>47340</v>
      </c>
    </row>
    <row r="173" spans="1:8" ht="9.75">
      <c r="A173" s="7"/>
      <c r="B173" s="30" t="s">
        <v>191</v>
      </c>
      <c r="C173" s="18"/>
      <c r="D173" s="19" t="s">
        <v>64</v>
      </c>
      <c r="E173" s="78">
        <v>0</v>
      </c>
      <c r="F173" s="2">
        <v>0</v>
      </c>
      <c r="G173" s="20"/>
      <c r="H173" s="20"/>
    </row>
    <row r="174" spans="1:8" ht="9.75">
      <c r="A174" s="7"/>
      <c r="B174" s="30" t="s">
        <v>52</v>
      </c>
      <c r="C174" s="18"/>
      <c r="D174" s="5" t="s">
        <v>53</v>
      </c>
      <c r="E174" s="78">
        <f>+E175+E176+E177+E178+E179+E180+E181</f>
        <v>0</v>
      </c>
      <c r="F174" s="2">
        <f>+F175+F176+F177+F181</f>
        <v>0</v>
      </c>
      <c r="G174" s="20">
        <f>+G175+G176+G177+G178+G180+G181</f>
        <v>1902121</v>
      </c>
      <c r="H174" s="20">
        <f>+H175+H176+H177</f>
        <v>0</v>
      </c>
    </row>
    <row r="175" spans="1:8" ht="9.75">
      <c r="A175" s="7"/>
      <c r="B175" s="30" t="s">
        <v>97</v>
      </c>
      <c r="C175" s="18"/>
      <c r="D175" s="19" t="s">
        <v>98</v>
      </c>
      <c r="E175" s="78">
        <v>0</v>
      </c>
      <c r="F175" s="2"/>
      <c r="G175" s="20">
        <v>680903</v>
      </c>
      <c r="H175" s="20"/>
    </row>
    <row r="176" spans="1:8" ht="9.75">
      <c r="A176" s="7"/>
      <c r="B176" s="30" t="s">
        <v>101</v>
      </c>
      <c r="C176" s="18"/>
      <c r="D176" s="19" t="s">
        <v>102</v>
      </c>
      <c r="E176" s="78"/>
      <c r="F176" s="2"/>
      <c r="G176" s="20">
        <v>0</v>
      </c>
      <c r="H176" s="20"/>
    </row>
    <row r="177" spans="1:8" ht="9.75">
      <c r="A177" s="7"/>
      <c r="B177" s="30" t="s">
        <v>99</v>
      </c>
      <c r="C177" s="18"/>
      <c r="D177" s="19" t="s">
        <v>100</v>
      </c>
      <c r="E177" s="78"/>
      <c r="F177" s="2">
        <v>0</v>
      </c>
      <c r="G177" s="20">
        <v>1152563</v>
      </c>
      <c r="H177" s="20"/>
    </row>
    <row r="178" spans="1:8" ht="9" customHeight="1">
      <c r="A178" s="7"/>
      <c r="B178" s="30" t="s">
        <v>54</v>
      </c>
      <c r="C178" s="18"/>
      <c r="D178" s="19" t="s">
        <v>55</v>
      </c>
      <c r="E178" s="78"/>
      <c r="F178" s="2"/>
      <c r="G178" s="20">
        <v>0</v>
      </c>
      <c r="H178" s="20"/>
    </row>
    <row r="179" spans="1:8" ht="9.75" hidden="1">
      <c r="A179" s="7"/>
      <c r="B179" s="30" t="s">
        <v>56</v>
      </c>
      <c r="C179" s="18"/>
      <c r="D179" s="19" t="s">
        <v>57</v>
      </c>
      <c r="E179" s="78"/>
      <c r="F179" s="2"/>
      <c r="G179" s="20"/>
      <c r="H179" s="20"/>
    </row>
    <row r="180" spans="1:8" ht="9.75">
      <c r="A180" s="7"/>
      <c r="B180" s="30" t="s">
        <v>56</v>
      </c>
      <c r="C180" s="18"/>
      <c r="D180" s="19" t="s">
        <v>57</v>
      </c>
      <c r="E180" s="78"/>
      <c r="F180" s="2"/>
      <c r="G180" s="20">
        <v>0</v>
      </c>
      <c r="H180" s="20"/>
    </row>
    <row r="181" spans="1:8" ht="9.75">
      <c r="A181" s="7"/>
      <c r="B181" s="30" t="s">
        <v>275</v>
      </c>
      <c r="C181" s="18"/>
      <c r="D181" s="19" t="s">
        <v>64</v>
      </c>
      <c r="E181" s="78"/>
      <c r="F181" s="2">
        <v>0</v>
      </c>
      <c r="G181" s="20">
        <v>68655</v>
      </c>
      <c r="H181" s="20"/>
    </row>
    <row r="182" spans="1:8" ht="9.75">
      <c r="A182" s="7"/>
      <c r="B182" s="30" t="s">
        <v>58</v>
      </c>
      <c r="C182" s="18"/>
      <c r="D182" s="5" t="s">
        <v>149</v>
      </c>
      <c r="E182" s="78">
        <f>+E183+E184+E185+E186+E187+E188</f>
        <v>3170542</v>
      </c>
      <c r="F182" s="2">
        <f>+F183+F184+F185+F186+F187+F188</f>
        <v>1472043</v>
      </c>
      <c r="G182" s="20">
        <f>+G183+G184+G185+G186+G187</f>
        <v>5847730</v>
      </c>
      <c r="H182" s="20">
        <f>+H183+H184+H185+H186+H187</f>
        <v>1294458</v>
      </c>
    </row>
    <row r="183" spans="1:8" ht="9.75">
      <c r="A183" s="7"/>
      <c r="B183" s="30" t="s">
        <v>103</v>
      </c>
      <c r="C183" s="18"/>
      <c r="D183" s="19" t="s">
        <v>150</v>
      </c>
      <c r="E183" s="78">
        <v>2388802</v>
      </c>
      <c r="F183" s="2">
        <v>318190</v>
      </c>
      <c r="G183" s="20">
        <v>4659962</v>
      </c>
      <c r="H183" s="20">
        <v>697554</v>
      </c>
    </row>
    <row r="184" spans="1:8" ht="9.75">
      <c r="A184" s="7"/>
      <c r="B184" s="30" t="s">
        <v>59</v>
      </c>
      <c r="C184" s="18"/>
      <c r="D184" s="19" t="s">
        <v>163</v>
      </c>
      <c r="E184" s="78">
        <v>781740</v>
      </c>
      <c r="F184" s="2">
        <v>1153853</v>
      </c>
      <c r="G184" s="20">
        <v>1187768</v>
      </c>
      <c r="H184" s="20">
        <v>596904</v>
      </c>
    </row>
    <row r="185" spans="1:8" ht="0.75" customHeight="1" hidden="1">
      <c r="A185" s="7"/>
      <c r="B185" s="30" t="s">
        <v>246</v>
      </c>
      <c r="C185" s="18"/>
      <c r="D185" s="19" t="s">
        <v>247</v>
      </c>
      <c r="E185" s="78"/>
      <c r="F185" s="2"/>
      <c r="G185" s="20"/>
      <c r="H185" s="20"/>
    </row>
    <row r="186" spans="1:8" ht="3" customHeight="1" hidden="1">
      <c r="A186" s="7"/>
      <c r="B186" s="30" t="s">
        <v>266</v>
      </c>
      <c r="C186" s="18"/>
      <c r="D186" s="19" t="s">
        <v>155</v>
      </c>
      <c r="E186" s="78"/>
      <c r="F186" s="2"/>
      <c r="G186" s="20"/>
      <c r="H186" s="20"/>
    </row>
    <row r="187" spans="1:8" ht="9.75">
      <c r="A187" s="7"/>
      <c r="B187" s="30" t="s">
        <v>61</v>
      </c>
      <c r="C187" s="18"/>
      <c r="D187" s="19" t="s">
        <v>273</v>
      </c>
      <c r="E187" s="78">
        <v>0</v>
      </c>
      <c r="F187" s="2">
        <v>0</v>
      </c>
      <c r="G187" s="20"/>
      <c r="H187" s="20"/>
    </row>
    <row r="188" spans="1:8" ht="9.75">
      <c r="A188" s="7"/>
      <c r="B188" s="30" t="s">
        <v>63</v>
      </c>
      <c r="C188" s="18"/>
      <c r="D188" s="19" t="s">
        <v>64</v>
      </c>
      <c r="E188" s="78"/>
      <c r="F188" s="2"/>
      <c r="G188" s="20"/>
      <c r="H188" s="20"/>
    </row>
    <row r="189" spans="1:8" ht="9.75">
      <c r="A189" s="7"/>
      <c r="B189" s="30" t="s">
        <v>65</v>
      </c>
      <c r="C189" s="18"/>
      <c r="D189" s="5" t="s">
        <v>6</v>
      </c>
      <c r="E189" s="78">
        <f>+E190+E191+E192+E193</f>
        <v>104125</v>
      </c>
      <c r="F189" s="2">
        <f>+F190+F191+F192+F193</f>
        <v>638554</v>
      </c>
      <c r="G189" s="20">
        <f>+G190+G191+G192+G193</f>
        <v>2952866</v>
      </c>
      <c r="H189" s="20">
        <f>SUM(H190:H193)</f>
        <v>542045</v>
      </c>
    </row>
    <row r="190" spans="1:8" ht="9.75">
      <c r="A190" s="7"/>
      <c r="B190" s="30" t="s">
        <v>66</v>
      </c>
      <c r="C190" s="18"/>
      <c r="D190" s="19" t="s">
        <v>67</v>
      </c>
      <c r="E190" s="78"/>
      <c r="F190" s="2">
        <v>314874</v>
      </c>
      <c r="G190" s="20">
        <v>214676</v>
      </c>
      <c r="H190" s="20"/>
    </row>
    <row r="191" spans="1:8" ht="9.75">
      <c r="A191" s="7"/>
      <c r="B191" s="30" t="s">
        <v>192</v>
      </c>
      <c r="C191" s="18"/>
      <c r="D191" s="19" t="s">
        <v>193</v>
      </c>
      <c r="E191" s="78">
        <v>104125</v>
      </c>
      <c r="F191" s="2">
        <v>323680</v>
      </c>
      <c r="G191" s="20">
        <v>2738190</v>
      </c>
      <c r="H191" s="20">
        <v>542045</v>
      </c>
    </row>
    <row r="192" spans="1:8" ht="9.75">
      <c r="A192" s="7"/>
      <c r="B192" s="30" t="s">
        <v>164</v>
      </c>
      <c r="C192" s="18"/>
      <c r="D192" s="19" t="s">
        <v>165</v>
      </c>
      <c r="E192" s="78"/>
      <c r="F192" s="2"/>
      <c r="G192" s="20"/>
      <c r="H192" s="20"/>
    </row>
    <row r="193" spans="1:8" ht="12.75" customHeight="1">
      <c r="A193" s="7"/>
      <c r="B193" s="30" t="s">
        <v>107</v>
      </c>
      <c r="C193" s="18"/>
      <c r="D193" s="19" t="s">
        <v>64</v>
      </c>
      <c r="E193" s="78"/>
      <c r="F193" s="2"/>
      <c r="G193" s="20"/>
      <c r="H193" s="20"/>
    </row>
    <row r="194" spans="1:8" ht="12" customHeight="1">
      <c r="A194" s="7"/>
      <c r="B194" s="30" t="s">
        <v>68</v>
      </c>
      <c r="C194" s="18"/>
      <c r="D194" s="5" t="s">
        <v>5</v>
      </c>
      <c r="E194" s="78">
        <f>+E195+E196+E199+E198</f>
        <v>21100</v>
      </c>
      <c r="F194" s="2">
        <f>+F196+F199+F198</f>
        <v>21100</v>
      </c>
      <c r="G194" s="20">
        <f>++G195+G196+G197+G198+G199</f>
        <v>21100</v>
      </c>
      <c r="H194" s="20">
        <f>SUM(H195:H199)</f>
        <v>93954</v>
      </c>
    </row>
    <row r="195" spans="1:8" ht="12" customHeight="1">
      <c r="A195" s="7"/>
      <c r="B195" s="30" t="s">
        <v>69</v>
      </c>
      <c r="C195" s="18"/>
      <c r="D195" s="19" t="s">
        <v>253</v>
      </c>
      <c r="E195" s="78"/>
      <c r="F195" s="2"/>
      <c r="G195" s="20"/>
      <c r="H195" s="20"/>
    </row>
    <row r="196" spans="1:8" ht="9.75" customHeight="1">
      <c r="A196" s="7"/>
      <c r="B196" s="30" t="s">
        <v>72</v>
      </c>
      <c r="C196" s="18"/>
      <c r="D196" s="19" t="s">
        <v>166</v>
      </c>
      <c r="E196" s="78">
        <v>21100</v>
      </c>
      <c r="F196" s="2">
        <v>21100</v>
      </c>
      <c r="G196" s="20">
        <v>21100</v>
      </c>
      <c r="H196" s="20"/>
    </row>
    <row r="197" spans="1:8" ht="9.75" customHeight="1">
      <c r="A197" s="7"/>
      <c r="B197" s="30" t="s">
        <v>221</v>
      </c>
      <c r="C197" s="18"/>
      <c r="D197" s="19" t="s">
        <v>222</v>
      </c>
      <c r="E197" s="78"/>
      <c r="F197" s="2"/>
      <c r="G197" s="20"/>
      <c r="H197" s="20"/>
    </row>
    <row r="198" spans="1:8" ht="9.75" customHeight="1">
      <c r="A198" s="7"/>
      <c r="B198" s="30" t="s">
        <v>110</v>
      </c>
      <c r="C198" s="18"/>
      <c r="D198" s="19" t="s">
        <v>285</v>
      </c>
      <c r="E198" s="78"/>
      <c r="F198" s="2"/>
      <c r="G198" s="20"/>
      <c r="H198" s="20"/>
    </row>
    <row r="199" spans="1:8" ht="9.75" customHeight="1">
      <c r="A199" s="7"/>
      <c r="B199" s="30" t="s">
        <v>74</v>
      </c>
      <c r="C199" s="18"/>
      <c r="D199" s="19" t="s">
        <v>64</v>
      </c>
      <c r="E199" s="78">
        <v>0</v>
      </c>
      <c r="F199" s="2">
        <v>0</v>
      </c>
      <c r="G199" s="20">
        <v>0</v>
      </c>
      <c r="H199" s="20">
        <v>93954</v>
      </c>
    </row>
    <row r="200" spans="1:8" ht="12" customHeight="1">
      <c r="A200" s="7"/>
      <c r="B200" s="30" t="s">
        <v>75</v>
      </c>
      <c r="C200" s="18"/>
      <c r="D200" s="5" t="s">
        <v>76</v>
      </c>
      <c r="E200" s="78">
        <f>+E202+E203+E204</f>
        <v>0</v>
      </c>
      <c r="F200" s="2">
        <f>+F202+F203+F204</f>
        <v>0</v>
      </c>
      <c r="G200" s="20">
        <f>+G201+G202+G203+G204</f>
        <v>150000</v>
      </c>
      <c r="H200" s="20">
        <f>+H202+H203</f>
        <v>0</v>
      </c>
    </row>
    <row r="201" spans="1:8" ht="12" customHeight="1">
      <c r="A201" s="7"/>
      <c r="B201" s="30" t="s">
        <v>77</v>
      </c>
      <c r="C201" s="18"/>
      <c r="D201" s="19" t="s">
        <v>78</v>
      </c>
      <c r="E201" s="78"/>
      <c r="F201" s="2"/>
      <c r="G201" s="20">
        <v>150000</v>
      </c>
      <c r="H201" s="20"/>
    </row>
    <row r="202" spans="1:8" ht="9.75">
      <c r="A202" s="7"/>
      <c r="B202" s="30" t="s">
        <v>112</v>
      </c>
      <c r="C202" s="18"/>
      <c r="D202" s="19" t="s">
        <v>113</v>
      </c>
      <c r="E202" s="78"/>
      <c r="F202" s="2"/>
      <c r="G202" s="20"/>
      <c r="H202" s="20"/>
    </row>
    <row r="203" spans="1:8" ht="9.75">
      <c r="A203" s="7"/>
      <c r="B203" s="30" t="s">
        <v>134</v>
      </c>
      <c r="C203" s="18"/>
      <c r="D203" s="19" t="s">
        <v>135</v>
      </c>
      <c r="E203" s="78"/>
      <c r="F203" s="2"/>
      <c r="G203" s="20"/>
      <c r="H203" s="20"/>
    </row>
    <row r="204" spans="1:8" ht="9" customHeight="1">
      <c r="A204" s="7"/>
      <c r="B204" s="30" t="s">
        <v>79</v>
      </c>
      <c r="C204" s="18"/>
      <c r="D204" s="19" t="s">
        <v>64</v>
      </c>
      <c r="E204" s="78"/>
      <c r="F204" s="2"/>
      <c r="G204" s="20"/>
      <c r="H204" s="20"/>
    </row>
    <row r="205" spans="1:8" ht="9" customHeight="1">
      <c r="A205" s="7"/>
      <c r="B205" s="30" t="s">
        <v>167</v>
      </c>
      <c r="C205" s="18"/>
      <c r="D205" s="5" t="s">
        <v>168</v>
      </c>
      <c r="E205" s="78"/>
      <c r="F205" s="2">
        <f>+F206</f>
        <v>0</v>
      </c>
      <c r="G205" s="20">
        <f>+G206</f>
        <v>0</v>
      </c>
      <c r="H205" s="20"/>
    </row>
    <row r="206" spans="1:8" ht="9" customHeight="1">
      <c r="A206" s="7"/>
      <c r="B206" s="30" t="s">
        <v>169</v>
      </c>
      <c r="C206" s="18"/>
      <c r="D206" s="19" t="s">
        <v>170</v>
      </c>
      <c r="E206" s="78"/>
      <c r="F206" s="2">
        <v>0</v>
      </c>
      <c r="G206" s="20">
        <v>0</v>
      </c>
      <c r="H206" s="20"/>
    </row>
    <row r="207" spans="1:8" ht="9.75">
      <c r="A207" s="7"/>
      <c r="B207" s="30" t="s">
        <v>21</v>
      </c>
      <c r="C207" s="18"/>
      <c r="D207" s="5" t="s">
        <v>136</v>
      </c>
      <c r="E207" s="78"/>
      <c r="F207" s="2">
        <f>+F208</f>
        <v>0</v>
      </c>
      <c r="G207" s="20">
        <f>SUM(G208:G209)</f>
        <v>16000</v>
      </c>
      <c r="H207" s="20">
        <f>+H208</f>
        <v>0</v>
      </c>
    </row>
    <row r="208" spans="1:8" ht="9.75">
      <c r="A208" s="7"/>
      <c r="B208" s="30" t="s">
        <v>137</v>
      </c>
      <c r="C208" s="18"/>
      <c r="D208" s="19" t="s">
        <v>138</v>
      </c>
      <c r="E208" s="78"/>
      <c r="F208" s="2"/>
      <c r="G208" s="20">
        <v>16000</v>
      </c>
      <c r="H208" s="20"/>
    </row>
    <row r="209" spans="1:8" ht="9.75">
      <c r="A209" s="7"/>
      <c r="B209" s="30" t="s">
        <v>194</v>
      </c>
      <c r="C209" s="18"/>
      <c r="D209" s="19" t="s">
        <v>64</v>
      </c>
      <c r="E209" s="78"/>
      <c r="F209" s="2"/>
      <c r="G209" s="85">
        <v>0</v>
      </c>
      <c r="H209" s="85"/>
    </row>
    <row r="210" spans="1:8" ht="9.75">
      <c r="A210" s="7"/>
      <c r="B210" s="30" t="s">
        <v>22</v>
      </c>
      <c r="C210" s="18"/>
      <c r="D210" s="5" t="s">
        <v>151</v>
      </c>
      <c r="E210" s="78">
        <f>+E211</f>
        <v>328730</v>
      </c>
      <c r="F210" s="2">
        <f>+F211</f>
        <v>257910</v>
      </c>
      <c r="G210" s="2">
        <f>+G211</f>
        <v>262015</v>
      </c>
      <c r="H210" s="2">
        <f>+H211</f>
        <v>0</v>
      </c>
    </row>
    <row r="211" spans="1:8" ht="9.75">
      <c r="A211" s="7"/>
      <c r="B211" s="30" t="s">
        <v>23</v>
      </c>
      <c r="C211" s="18"/>
      <c r="D211" s="19" t="s">
        <v>7</v>
      </c>
      <c r="E211" s="78">
        <v>328730</v>
      </c>
      <c r="F211" s="2">
        <v>257910</v>
      </c>
      <c r="G211" s="20">
        <v>262015</v>
      </c>
      <c r="H211" s="20"/>
    </row>
    <row r="212" spans="1:8" ht="9.75">
      <c r="A212" s="7"/>
      <c r="B212" s="3">
        <v>24</v>
      </c>
      <c r="C212" s="4"/>
      <c r="D212" s="5" t="s">
        <v>81</v>
      </c>
      <c r="E212" s="79">
        <f>+E213</f>
        <v>4995304</v>
      </c>
      <c r="F212" s="41">
        <f>+F213</f>
        <v>2800258</v>
      </c>
      <c r="G212" s="42">
        <f>+G213</f>
        <v>2545454</v>
      </c>
      <c r="H212" s="42">
        <f>+H213</f>
        <v>1287114</v>
      </c>
    </row>
    <row r="213" spans="1:8" ht="9.75">
      <c r="A213" s="7"/>
      <c r="B213" s="30" t="s">
        <v>82</v>
      </c>
      <c r="C213" s="18"/>
      <c r="D213" s="19" t="s">
        <v>83</v>
      </c>
      <c r="E213" s="78">
        <f>+E214+E215+E216</f>
        <v>4995304</v>
      </c>
      <c r="F213" s="78">
        <f>+F214+F215+F216</f>
        <v>2800258</v>
      </c>
      <c r="G213" s="20">
        <f>+G214+G215+G216</f>
        <v>2545454</v>
      </c>
      <c r="H213" s="20">
        <v>1287114</v>
      </c>
    </row>
    <row r="214" spans="1:8" ht="9.75">
      <c r="A214" s="7"/>
      <c r="B214" s="30" t="s">
        <v>237</v>
      </c>
      <c r="C214" s="18"/>
      <c r="D214" s="19" t="s">
        <v>238</v>
      </c>
      <c r="E214" s="78"/>
      <c r="F214" s="2"/>
      <c r="G214" s="20"/>
      <c r="H214" s="20"/>
    </row>
    <row r="215" spans="1:8" ht="9.75">
      <c r="A215" s="7"/>
      <c r="B215" s="30" t="s">
        <v>84</v>
      </c>
      <c r="C215" s="18"/>
      <c r="D215" s="19" t="s">
        <v>85</v>
      </c>
      <c r="E215" s="78"/>
      <c r="F215" s="2"/>
      <c r="G215" s="20"/>
      <c r="H215" s="20"/>
    </row>
    <row r="216" spans="1:8" ht="9.75">
      <c r="A216" s="7"/>
      <c r="B216" s="30" t="s">
        <v>287</v>
      </c>
      <c r="C216" s="18"/>
      <c r="D216" s="19" t="s">
        <v>286</v>
      </c>
      <c r="E216" s="78">
        <v>4995304</v>
      </c>
      <c r="F216" s="2">
        <v>2800258</v>
      </c>
      <c r="G216" s="20">
        <v>2545454</v>
      </c>
      <c r="H216" s="20">
        <v>1287114</v>
      </c>
    </row>
    <row r="217" spans="1:8" ht="9.75">
      <c r="A217" s="7"/>
      <c r="B217" s="3">
        <v>29</v>
      </c>
      <c r="C217" s="4"/>
      <c r="D217" s="5" t="s">
        <v>208</v>
      </c>
      <c r="E217" s="79">
        <f>+E218+E219+E222</f>
        <v>0</v>
      </c>
      <c r="F217" s="41">
        <f>+F218+F219+F222</f>
        <v>1929105</v>
      </c>
      <c r="G217" s="42">
        <f>G218+G219</f>
        <v>1763960</v>
      </c>
      <c r="H217" s="42">
        <f>SUM(H218:H223)</f>
        <v>650747</v>
      </c>
    </row>
    <row r="218" spans="1:8" ht="9.75">
      <c r="A218" s="7"/>
      <c r="B218" s="30" t="s">
        <v>183</v>
      </c>
      <c r="C218" s="18"/>
      <c r="D218" s="19" t="s">
        <v>26</v>
      </c>
      <c r="E218" s="78"/>
      <c r="F218" s="2">
        <v>1929105</v>
      </c>
      <c r="G218" s="20">
        <v>1535980</v>
      </c>
      <c r="H218" s="20">
        <v>650747</v>
      </c>
    </row>
    <row r="219" spans="1:8" ht="9.75">
      <c r="A219" s="7"/>
      <c r="B219" s="30" t="s">
        <v>209</v>
      </c>
      <c r="C219" s="18"/>
      <c r="D219" s="19" t="s">
        <v>210</v>
      </c>
      <c r="E219" s="78">
        <f>+E220</f>
        <v>0</v>
      </c>
      <c r="F219" s="2"/>
      <c r="G219" s="20">
        <f>G220+G221</f>
        <v>227980</v>
      </c>
      <c r="H219" s="20">
        <f>+H220+H221</f>
        <v>0</v>
      </c>
    </row>
    <row r="220" spans="1:8" ht="7.5" customHeight="1">
      <c r="A220" s="7"/>
      <c r="B220" s="30" t="s">
        <v>211</v>
      </c>
      <c r="C220" s="18"/>
      <c r="D220" s="19" t="s">
        <v>212</v>
      </c>
      <c r="E220" s="78"/>
      <c r="F220" s="2"/>
      <c r="G220" s="20">
        <v>0</v>
      </c>
      <c r="H220" s="20"/>
    </row>
    <row r="221" spans="1:8" ht="9.75">
      <c r="A221" s="7"/>
      <c r="B221" s="30" t="s">
        <v>232</v>
      </c>
      <c r="C221" s="18"/>
      <c r="D221" s="19" t="s">
        <v>250</v>
      </c>
      <c r="E221" s="78"/>
      <c r="F221" s="2"/>
      <c r="G221" s="20">
        <v>227980</v>
      </c>
      <c r="H221" s="20"/>
    </row>
    <row r="222" spans="1:8" ht="9.75">
      <c r="A222" s="7"/>
      <c r="B222" s="30" t="s">
        <v>184</v>
      </c>
      <c r="C222" s="18"/>
      <c r="D222" s="19" t="s">
        <v>251</v>
      </c>
      <c r="E222" s="78">
        <f>+E223</f>
        <v>0</v>
      </c>
      <c r="F222" s="2">
        <f>+F223</f>
        <v>0</v>
      </c>
      <c r="G222" s="20">
        <f>+G223</f>
        <v>0</v>
      </c>
      <c r="H222" s="20"/>
    </row>
    <row r="223" spans="1:8" ht="9.75">
      <c r="A223" s="7"/>
      <c r="B223" s="30" t="s">
        <v>186</v>
      </c>
      <c r="C223" s="18"/>
      <c r="D223" s="19" t="s">
        <v>252</v>
      </c>
      <c r="E223" s="78"/>
      <c r="F223" s="2"/>
      <c r="G223" s="20"/>
      <c r="H223" s="20"/>
    </row>
    <row r="224" spans="1:8" ht="9.75">
      <c r="A224" s="7"/>
      <c r="B224" s="3">
        <v>31</v>
      </c>
      <c r="C224" s="4"/>
      <c r="D224" s="5" t="s">
        <v>88</v>
      </c>
      <c r="E224" s="79"/>
      <c r="F224" s="41">
        <f>+F225</f>
        <v>0</v>
      </c>
      <c r="G224" s="42">
        <f>+G225</f>
        <v>0</v>
      </c>
      <c r="H224" s="42">
        <f>+H225</f>
        <v>0</v>
      </c>
    </row>
    <row r="225" spans="1:8" ht="9.75">
      <c r="A225" s="7"/>
      <c r="B225" s="30" t="s">
        <v>143</v>
      </c>
      <c r="C225" s="18"/>
      <c r="D225" s="19" t="s">
        <v>144</v>
      </c>
      <c r="E225" s="78"/>
      <c r="F225" s="2"/>
      <c r="G225" s="20"/>
      <c r="H225" s="20"/>
    </row>
    <row r="226" spans="1:8" ht="9.75">
      <c r="A226" s="7"/>
      <c r="B226" s="3">
        <v>34</v>
      </c>
      <c r="C226" s="4"/>
      <c r="D226" s="5" t="s">
        <v>156</v>
      </c>
      <c r="E226" s="79">
        <f>+E227</f>
        <v>0</v>
      </c>
      <c r="F226" s="41">
        <f>+F227</f>
        <v>0</v>
      </c>
      <c r="G226" s="20">
        <f>+G227</f>
        <v>0</v>
      </c>
      <c r="H226" s="20"/>
    </row>
    <row r="227" spans="1:8" ht="10.5" thickBot="1">
      <c r="A227" s="7"/>
      <c r="B227" s="30" t="s">
        <v>94</v>
      </c>
      <c r="C227" s="18"/>
      <c r="D227" s="19" t="s">
        <v>95</v>
      </c>
      <c r="E227" s="80"/>
      <c r="F227" s="70"/>
      <c r="G227" s="71"/>
      <c r="H227" s="71"/>
    </row>
    <row r="228" spans="1:10" ht="10.5" customHeight="1">
      <c r="A228" s="7"/>
      <c r="B228" s="43"/>
      <c r="C228" s="44"/>
      <c r="D228" s="45" t="s">
        <v>33</v>
      </c>
      <c r="E228" s="81">
        <f>+E139</f>
        <v>19700212</v>
      </c>
      <c r="F228" s="81">
        <f>+F139</f>
        <v>16018606</v>
      </c>
      <c r="G228" s="81">
        <f>+G139</f>
        <v>42334751</v>
      </c>
      <c r="H228" s="81">
        <f>+H139</f>
        <v>22002709</v>
      </c>
      <c r="J228" s="46"/>
    </row>
    <row r="229" spans="1:8" ht="9.75" customHeight="1">
      <c r="A229" s="7"/>
      <c r="B229" s="53"/>
      <c r="C229" s="9"/>
      <c r="D229" s="54"/>
      <c r="E229" s="55"/>
      <c r="F229" s="55"/>
      <c r="G229" s="55"/>
      <c r="H229" s="55"/>
    </row>
    <row r="230" spans="1:8" ht="12" customHeight="1">
      <c r="A230" s="7" t="s">
        <v>291</v>
      </c>
      <c r="B230" s="33" t="s">
        <v>29</v>
      </c>
      <c r="C230" s="34"/>
      <c r="D230" s="34"/>
      <c r="E230" s="7"/>
      <c r="F230" s="7"/>
      <c r="G230" s="7"/>
      <c r="H230" s="7"/>
    </row>
    <row r="231" spans="1:8" ht="12.75" customHeight="1" thickBot="1">
      <c r="A231" s="7"/>
      <c r="B231" s="33" t="s">
        <v>171</v>
      </c>
      <c r="C231" s="34"/>
      <c r="D231" s="34"/>
      <c r="E231" s="7"/>
      <c r="F231" s="7"/>
      <c r="G231" s="7"/>
      <c r="H231" s="7"/>
    </row>
    <row r="232" spans="1:8" ht="12.75" customHeight="1" thickBot="1">
      <c r="A232" s="7"/>
      <c r="B232" s="102" t="s">
        <v>304</v>
      </c>
      <c r="C232" s="103"/>
      <c r="D232" s="103"/>
      <c r="E232" s="103"/>
      <c r="F232" s="103"/>
      <c r="G232" s="103"/>
      <c r="H232" s="104"/>
    </row>
    <row r="233" spans="1:8" ht="5.25" customHeight="1" thickBot="1">
      <c r="A233" s="7"/>
      <c r="B233" s="56"/>
      <c r="C233" s="34"/>
      <c r="D233" s="34"/>
      <c r="E233" s="7"/>
      <c r="F233" s="7"/>
      <c r="G233" s="7"/>
      <c r="H233" s="7"/>
    </row>
    <row r="234" spans="1:8" ht="0.75" customHeight="1" hidden="1" thickBot="1">
      <c r="A234" s="7"/>
      <c r="B234" s="9"/>
      <c r="C234" s="9"/>
      <c r="D234" s="9"/>
      <c r="E234" s="9"/>
      <c r="F234" s="9"/>
      <c r="G234" s="9"/>
      <c r="H234" s="9"/>
    </row>
    <row r="235" spans="1:8" s="93" customFormat="1" ht="9.75">
      <c r="A235" s="87"/>
      <c r="B235" s="99" t="s">
        <v>12</v>
      </c>
      <c r="C235" s="100"/>
      <c r="D235" s="101" t="s">
        <v>13</v>
      </c>
      <c r="E235" s="91">
        <v>42460</v>
      </c>
      <c r="F235" s="91">
        <v>42551</v>
      </c>
      <c r="G235" s="92">
        <v>42643</v>
      </c>
      <c r="H235" s="92">
        <v>42735</v>
      </c>
    </row>
    <row r="236" spans="1:8" ht="0.75" customHeight="1" thickBot="1">
      <c r="A236" s="7"/>
      <c r="B236" s="35"/>
      <c r="C236" s="9"/>
      <c r="D236" s="36"/>
      <c r="E236" s="37"/>
      <c r="F236" s="38"/>
      <c r="G236" s="39"/>
      <c r="H236" s="39"/>
    </row>
    <row r="237" spans="1:8" ht="9.75">
      <c r="A237" s="7"/>
      <c r="B237" s="35"/>
      <c r="C237" s="9"/>
      <c r="D237" s="73" t="s">
        <v>96</v>
      </c>
      <c r="E237" s="76">
        <f>+E238+E244+E303+E306+E309+E311+E320+E323</f>
        <v>53791658</v>
      </c>
      <c r="F237" s="65">
        <f>+F238+F244+F303+F306+F309+F311+F320+F323</f>
        <v>65120432</v>
      </c>
      <c r="G237" s="65">
        <f>+G238+G244+G303+G306+G309+G311+G320+G323</f>
        <v>38670429</v>
      </c>
      <c r="H237" s="66">
        <f>+H238+H244+H303+H306+H309+H311+H320+H323</f>
        <v>91904458</v>
      </c>
    </row>
    <row r="238" spans="1:8" ht="9.75">
      <c r="A238" s="7"/>
      <c r="B238" s="40">
        <v>21</v>
      </c>
      <c r="C238" s="15"/>
      <c r="D238" s="74" t="s">
        <v>145</v>
      </c>
      <c r="E238" s="77">
        <f>+E239+E240+E241+E242</f>
        <v>0</v>
      </c>
      <c r="F238" s="14">
        <f>+F239+F240+F241+F242</f>
        <v>0</v>
      </c>
      <c r="G238" s="72">
        <f>+G239+G240+G241+G242</f>
        <v>0</v>
      </c>
      <c r="H238" s="72">
        <f>+H239+H240+H241+H242</f>
        <v>0</v>
      </c>
    </row>
    <row r="239" spans="1:9" ht="9.75">
      <c r="A239" s="7"/>
      <c r="B239" s="30" t="s">
        <v>14</v>
      </c>
      <c r="C239" s="18"/>
      <c r="D239" s="57" t="s">
        <v>15</v>
      </c>
      <c r="E239" s="78"/>
      <c r="F239" s="2"/>
      <c r="G239" s="20"/>
      <c r="H239" s="20"/>
      <c r="I239" s="14"/>
    </row>
    <row r="240" spans="1:8" ht="9.75">
      <c r="A240" s="7"/>
      <c r="B240" s="30" t="s">
        <v>17</v>
      </c>
      <c r="C240" s="18"/>
      <c r="D240" s="57" t="s">
        <v>2</v>
      </c>
      <c r="E240" s="78"/>
      <c r="F240" s="2"/>
      <c r="G240" s="20"/>
      <c r="H240" s="20"/>
    </row>
    <row r="241" spans="1:8" ht="9.75">
      <c r="A241" s="7"/>
      <c r="B241" s="30" t="s">
        <v>18</v>
      </c>
      <c r="C241" s="18"/>
      <c r="D241" s="57" t="s">
        <v>39</v>
      </c>
      <c r="E241" s="78">
        <v>0</v>
      </c>
      <c r="F241" s="2">
        <f>+F243</f>
        <v>0</v>
      </c>
      <c r="G241" s="20">
        <f>+G243</f>
        <v>0</v>
      </c>
      <c r="H241" s="20">
        <f>+H243</f>
        <v>0</v>
      </c>
    </row>
    <row r="242" spans="1:8" ht="9" customHeight="1" hidden="1">
      <c r="A242" s="7"/>
      <c r="B242" s="30" t="s">
        <v>41</v>
      </c>
      <c r="C242" s="18"/>
      <c r="D242" s="57" t="s">
        <v>31</v>
      </c>
      <c r="E242" s="78"/>
      <c r="F242" s="2"/>
      <c r="G242" s="20"/>
      <c r="H242" s="20"/>
    </row>
    <row r="243" spans="1:8" ht="9" customHeight="1">
      <c r="A243" s="7"/>
      <c r="B243" s="30" t="s">
        <v>146</v>
      </c>
      <c r="C243" s="18"/>
      <c r="D243" s="57" t="s">
        <v>301</v>
      </c>
      <c r="E243" s="78"/>
      <c r="F243" s="2"/>
      <c r="G243" s="20">
        <v>0</v>
      </c>
      <c r="H243" s="20"/>
    </row>
    <row r="244" spans="1:8" ht="9.75">
      <c r="A244" s="7"/>
      <c r="B244" s="3">
        <v>22</v>
      </c>
      <c r="C244" s="4"/>
      <c r="D244" s="75" t="s">
        <v>148</v>
      </c>
      <c r="E244" s="79">
        <f>+E245+E247+E251+E254+E269+E275+E282+E286+E296+E298+E301</f>
        <v>38255091</v>
      </c>
      <c r="F244" s="41">
        <f>+F245+F247+F251+F254+F269+F275+F282+F286+F296+F298+F301</f>
        <v>42726241</v>
      </c>
      <c r="G244" s="42">
        <f>+G245+G247+G251+G254+G269+G275+G282+G286+G296+G298+G301</f>
        <v>32576576</v>
      </c>
      <c r="H244" s="42">
        <f>+H245+H247+H251+H254+H269+H275+H282+H286+H296+H298+H301</f>
        <v>73125112</v>
      </c>
    </row>
    <row r="245" spans="1:8" ht="9.75">
      <c r="A245" s="7"/>
      <c r="B245" s="30" t="s">
        <v>122</v>
      </c>
      <c r="C245" s="18"/>
      <c r="D245" s="57" t="s">
        <v>123</v>
      </c>
      <c r="E245" s="2">
        <f>+E246</f>
        <v>163209</v>
      </c>
      <c r="F245" s="2">
        <f>+F246</f>
        <v>480340</v>
      </c>
      <c r="G245" s="20">
        <f>+G246</f>
        <v>1002405</v>
      </c>
      <c r="H245" s="20">
        <f>+H246</f>
        <v>2683148</v>
      </c>
    </row>
    <row r="246" spans="1:8" ht="9.75">
      <c r="A246" s="7"/>
      <c r="B246" s="30" t="s">
        <v>121</v>
      </c>
      <c r="C246" s="18"/>
      <c r="D246" s="57" t="s">
        <v>124</v>
      </c>
      <c r="E246" s="78">
        <v>163209</v>
      </c>
      <c r="F246" s="2">
        <v>480340</v>
      </c>
      <c r="G246" s="20">
        <v>1002405</v>
      </c>
      <c r="H246" s="20">
        <v>2683148</v>
      </c>
    </row>
    <row r="247" spans="1:8" ht="9.75">
      <c r="A247" s="7"/>
      <c r="B247" s="30" t="s">
        <v>197</v>
      </c>
      <c r="C247" s="18"/>
      <c r="D247" s="57" t="s">
        <v>198</v>
      </c>
      <c r="E247" s="78">
        <f>+E248+E249+E250</f>
        <v>0</v>
      </c>
      <c r="F247" s="78">
        <f>+F248+F249+F250</f>
        <v>0</v>
      </c>
      <c r="G247" s="20">
        <f>+G248+G249+G250</f>
        <v>829167</v>
      </c>
      <c r="H247" s="20">
        <f>+H248+H249+H250</f>
        <v>62475</v>
      </c>
    </row>
    <row r="248" spans="1:8" ht="9.75">
      <c r="A248" s="7"/>
      <c r="B248" s="30" t="s">
        <v>199</v>
      </c>
      <c r="C248" s="18"/>
      <c r="D248" s="57" t="s">
        <v>243</v>
      </c>
      <c r="E248" s="78"/>
      <c r="F248" s="2"/>
      <c r="G248" s="20">
        <v>109004</v>
      </c>
      <c r="H248" s="20">
        <v>0</v>
      </c>
    </row>
    <row r="249" spans="1:8" ht="9.75">
      <c r="A249" s="7"/>
      <c r="B249" s="30" t="s">
        <v>213</v>
      </c>
      <c r="C249" s="18"/>
      <c r="D249" s="57" t="s">
        <v>244</v>
      </c>
      <c r="E249" s="78"/>
      <c r="F249" s="2"/>
      <c r="G249" s="20">
        <v>684250</v>
      </c>
      <c r="H249" s="20">
        <v>62475</v>
      </c>
    </row>
    <row r="250" spans="1:8" ht="9.75">
      <c r="A250" s="7"/>
      <c r="B250" s="30" t="s">
        <v>241</v>
      </c>
      <c r="C250" s="18"/>
      <c r="D250" s="57" t="s">
        <v>242</v>
      </c>
      <c r="E250" s="78"/>
      <c r="F250" s="2"/>
      <c r="G250" s="20">
        <v>35913</v>
      </c>
      <c r="H250" s="20"/>
    </row>
    <row r="251" spans="1:8" ht="9.75">
      <c r="A251" s="7"/>
      <c r="B251" s="30" t="s">
        <v>157</v>
      </c>
      <c r="C251" s="18"/>
      <c r="D251" s="57" t="s">
        <v>159</v>
      </c>
      <c r="E251" s="2">
        <f>+E252+E253</f>
        <v>255335</v>
      </c>
      <c r="F251" s="2">
        <f>+F252+F253</f>
        <v>470348</v>
      </c>
      <c r="G251" s="20">
        <f>+G252+G253</f>
        <v>147560</v>
      </c>
      <c r="H251" s="20">
        <f>+H253</f>
        <v>0</v>
      </c>
    </row>
    <row r="252" spans="1:8" ht="9.75">
      <c r="A252" s="7"/>
      <c r="B252" s="30" t="s">
        <v>158</v>
      </c>
      <c r="C252" s="18"/>
      <c r="D252" s="57" t="s">
        <v>3</v>
      </c>
      <c r="E252" s="78">
        <v>200000</v>
      </c>
      <c r="F252" s="2"/>
      <c r="G252" s="20">
        <v>0</v>
      </c>
      <c r="H252" s="20"/>
    </row>
    <row r="253" spans="1:8" ht="9.75">
      <c r="A253" s="7"/>
      <c r="B253" s="30" t="s">
        <v>216</v>
      </c>
      <c r="C253" s="18"/>
      <c r="D253" s="57" t="s">
        <v>217</v>
      </c>
      <c r="E253" s="78">
        <v>55335</v>
      </c>
      <c r="F253" s="2">
        <v>470348</v>
      </c>
      <c r="G253" s="20">
        <v>147560</v>
      </c>
      <c r="H253" s="20">
        <v>0</v>
      </c>
    </row>
    <row r="254" spans="1:8" ht="9.75">
      <c r="A254" s="7"/>
      <c r="B254" s="30" t="s">
        <v>46</v>
      </c>
      <c r="C254" s="18"/>
      <c r="D254" s="57" t="s">
        <v>152</v>
      </c>
      <c r="E254" s="78">
        <f>+E255+E256+E257+E259+E260+E261+E262+E263+E264+E265+E266+E268</f>
        <v>29227124</v>
      </c>
      <c r="F254" s="41">
        <f>+F255+F256+F258+F259+F260+F261+F262+F263+F264+F265+F266+F268</f>
        <v>24792900</v>
      </c>
      <c r="G254" s="20">
        <f>+G255+G256+G258+G259+G260+G261+G262+G263+G264+G265+G266+G268</f>
        <v>24745394</v>
      </c>
      <c r="H254" s="20">
        <f>+H255+H256+H258+H259+H260+H261+H262+H263+H264+H265+H266+H267+H268</f>
        <v>13701925</v>
      </c>
    </row>
    <row r="255" spans="1:8" ht="9.75">
      <c r="A255" s="7"/>
      <c r="B255" s="30" t="s">
        <v>125</v>
      </c>
      <c r="C255" s="18"/>
      <c r="D255" s="57" t="s">
        <v>4</v>
      </c>
      <c r="E255" s="78">
        <v>9629798</v>
      </c>
      <c r="F255" s="2">
        <v>4466920</v>
      </c>
      <c r="G255" s="20">
        <v>7479110</v>
      </c>
      <c r="H255" s="20">
        <v>2641880</v>
      </c>
    </row>
    <row r="256" spans="1:8" ht="9.75">
      <c r="A256" s="7"/>
      <c r="B256" s="30" t="s">
        <v>188</v>
      </c>
      <c r="C256" s="18"/>
      <c r="D256" s="57" t="s">
        <v>189</v>
      </c>
      <c r="E256" s="78">
        <v>443376</v>
      </c>
      <c r="F256" s="2">
        <v>4629034</v>
      </c>
      <c r="G256" s="20">
        <v>4335348</v>
      </c>
      <c r="H256" s="20">
        <v>261669</v>
      </c>
    </row>
    <row r="257" spans="1:8" ht="9.75">
      <c r="A257" s="7"/>
      <c r="B257" s="30" t="s">
        <v>284</v>
      </c>
      <c r="C257" s="18"/>
      <c r="D257" s="57" t="s">
        <v>283</v>
      </c>
      <c r="E257" s="78"/>
      <c r="F257" s="2"/>
      <c r="G257" s="20"/>
      <c r="H257" s="20"/>
    </row>
    <row r="258" spans="1:8" ht="9.75">
      <c r="A258" s="7"/>
      <c r="B258" s="30" t="s">
        <v>160</v>
      </c>
      <c r="C258" s="18"/>
      <c r="D258" s="57" t="s">
        <v>161</v>
      </c>
      <c r="E258" s="78"/>
      <c r="F258" s="2">
        <v>19654</v>
      </c>
      <c r="G258" s="20">
        <v>67180</v>
      </c>
      <c r="H258" s="20"/>
    </row>
    <row r="259" spans="1:8" ht="9.75">
      <c r="A259" s="7"/>
      <c r="B259" s="30" t="s">
        <v>201</v>
      </c>
      <c r="C259" s="18"/>
      <c r="D259" s="57" t="s">
        <v>202</v>
      </c>
      <c r="E259" s="78">
        <v>90930</v>
      </c>
      <c r="F259" s="2">
        <v>0</v>
      </c>
      <c r="G259" s="20">
        <v>0</v>
      </c>
      <c r="H259" s="20"/>
    </row>
    <row r="260" spans="1:8" ht="9.75">
      <c r="A260" s="7"/>
      <c r="B260" s="30" t="s">
        <v>48</v>
      </c>
      <c r="C260" s="18"/>
      <c r="D260" s="57" t="s">
        <v>175</v>
      </c>
      <c r="E260" s="78">
        <v>2308258</v>
      </c>
      <c r="F260" s="2">
        <v>2656791</v>
      </c>
      <c r="G260" s="20">
        <v>2956538</v>
      </c>
      <c r="H260" s="20">
        <v>2774413</v>
      </c>
    </row>
    <row r="261" spans="1:8" ht="9.75">
      <c r="A261" s="7"/>
      <c r="B261" s="30" t="s">
        <v>172</v>
      </c>
      <c r="C261" s="18"/>
      <c r="D261" s="57" t="s">
        <v>173</v>
      </c>
      <c r="E261" s="78"/>
      <c r="F261" s="2"/>
      <c r="G261" s="20"/>
      <c r="H261" s="20"/>
    </row>
    <row r="262" spans="1:9" ht="9.75">
      <c r="A262" s="7"/>
      <c r="B262" s="30" t="s">
        <v>126</v>
      </c>
      <c r="C262" s="18"/>
      <c r="D262" s="57" t="s">
        <v>176</v>
      </c>
      <c r="E262" s="78">
        <v>13387618</v>
      </c>
      <c r="F262" s="2">
        <v>10442223</v>
      </c>
      <c r="G262" s="20">
        <v>6506950</v>
      </c>
      <c r="H262" s="20">
        <v>2608123</v>
      </c>
      <c r="I262" s="58"/>
    </row>
    <row r="263" spans="1:8" ht="9.75">
      <c r="A263" s="7"/>
      <c r="B263" s="30" t="s">
        <v>128</v>
      </c>
      <c r="C263" s="18"/>
      <c r="D263" s="57" t="s">
        <v>177</v>
      </c>
      <c r="E263" s="78">
        <v>683146</v>
      </c>
      <c r="F263" s="2">
        <v>988529</v>
      </c>
      <c r="G263" s="20">
        <v>1916703</v>
      </c>
      <c r="H263" s="20">
        <v>996613</v>
      </c>
    </row>
    <row r="264" spans="1:8" ht="9.75">
      <c r="A264" s="7"/>
      <c r="B264" s="30" t="s">
        <v>130</v>
      </c>
      <c r="C264" s="18"/>
      <c r="D264" s="57" t="s">
        <v>190</v>
      </c>
      <c r="E264" s="78">
        <v>2347979</v>
      </c>
      <c r="F264" s="2">
        <v>613582</v>
      </c>
      <c r="G264" s="20">
        <v>350000</v>
      </c>
      <c r="H264" s="20">
        <v>2292779</v>
      </c>
    </row>
    <row r="265" spans="1:8" ht="9.75">
      <c r="A265" s="7"/>
      <c r="B265" s="30" t="s">
        <v>50</v>
      </c>
      <c r="C265" s="18"/>
      <c r="D265" s="57" t="s">
        <v>178</v>
      </c>
      <c r="E265" s="78">
        <v>0</v>
      </c>
      <c r="F265" s="2">
        <v>152968</v>
      </c>
      <c r="G265" s="20">
        <v>0</v>
      </c>
      <c r="H265" s="20">
        <v>49990</v>
      </c>
    </row>
    <row r="266" spans="1:8" ht="9.75">
      <c r="A266" s="7"/>
      <c r="B266" s="30" t="s">
        <v>205</v>
      </c>
      <c r="C266" s="18"/>
      <c r="D266" s="57" t="s">
        <v>206</v>
      </c>
      <c r="E266" s="78">
        <v>71767</v>
      </c>
      <c r="F266" s="2">
        <v>642624</v>
      </c>
      <c r="G266" s="20">
        <v>887755</v>
      </c>
      <c r="H266" s="20">
        <v>59789</v>
      </c>
    </row>
    <row r="267" spans="1:8" ht="9.75">
      <c r="A267" s="7"/>
      <c r="B267" s="30" t="s">
        <v>282</v>
      </c>
      <c r="C267" s="18"/>
      <c r="D267" s="57" t="s">
        <v>281</v>
      </c>
      <c r="E267" s="78"/>
      <c r="F267" s="2"/>
      <c r="G267" s="20"/>
      <c r="H267" s="20"/>
    </row>
    <row r="268" spans="1:8" ht="9.75">
      <c r="A268" s="7"/>
      <c r="B268" s="30" t="s">
        <v>191</v>
      </c>
      <c r="C268" s="18"/>
      <c r="D268" s="57" t="s">
        <v>64</v>
      </c>
      <c r="E268" s="78">
        <v>264252</v>
      </c>
      <c r="F268" s="2">
        <v>180575</v>
      </c>
      <c r="G268" s="20">
        <v>245810</v>
      </c>
      <c r="H268" s="20">
        <v>2016669</v>
      </c>
    </row>
    <row r="269" spans="1:8" ht="8.25" customHeight="1">
      <c r="A269" s="7"/>
      <c r="B269" s="30" t="s">
        <v>52</v>
      </c>
      <c r="C269" s="18"/>
      <c r="D269" s="57" t="s">
        <v>53</v>
      </c>
      <c r="E269" s="20">
        <f>+E270+E271+E272+E273+E274</f>
        <v>58905</v>
      </c>
      <c r="F269" s="20">
        <f>+F270+F271+F272+F273+F274</f>
        <v>58905</v>
      </c>
      <c r="G269" s="20">
        <f>+G270+G271+G272+G273+G274</f>
        <v>0</v>
      </c>
      <c r="H269" s="20">
        <f>+H270+H271+H272+H273+H274</f>
        <v>0</v>
      </c>
    </row>
    <row r="270" spans="1:8" ht="10.5" customHeight="1">
      <c r="A270" s="7"/>
      <c r="B270" s="30" t="s">
        <v>97</v>
      </c>
      <c r="C270" s="18"/>
      <c r="D270" s="57" t="s">
        <v>98</v>
      </c>
      <c r="E270" s="78">
        <v>58905</v>
      </c>
      <c r="F270" s="2">
        <v>58905</v>
      </c>
      <c r="G270" s="20"/>
      <c r="H270" s="20"/>
    </row>
    <row r="271" spans="1:8" ht="9.75" customHeight="1" hidden="1">
      <c r="A271" s="7"/>
      <c r="B271" s="30" t="s">
        <v>101</v>
      </c>
      <c r="C271" s="18"/>
      <c r="D271" s="57" t="s">
        <v>102</v>
      </c>
      <c r="E271" s="78"/>
      <c r="F271" s="2"/>
      <c r="G271" s="20"/>
      <c r="H271" s="20"/>
    </row>
    <row r="272" spans="1:8" ht="11.25" customHeight="1">
      <c r="A272" s="7"/>
      <c r="B272" s="30" t="s">
        <v>99</v>
      </c>
      <c r="C272" s="18"/>
      <c r="D272" s="57" t="s">
        <v>7</v>
      </c>
      <c r="E272" s="78"/>
      <c r="F272" s="2"/>
      <c r="G272" s="20"/>
      <c r="H272" s="20"/>
    </row>
    <row r="273" spans="1:8" ht="3" customHeight="1">
      <c r="A273" s="7"/>
      <c r="B273" s="30"/>
      <c r="C273" s="18"/>
      <c r="D273" s="57"/>
      <c r="E273" s="78"/>
      <c r="F273" s="2"/>
      <c r="G273" s="20"/>
      <c r="H273" s="20"/>
    </row>
    <row r="274" spans="1:8" ht="9.75" hidden="1">
      <c r="A274" s="7"/>
      <c r="B274" s="30" t="s">
        <v>56</v>
      </c>
      <c r="C274" s="18"/>
      <c r="D274" s="57" t="s">
        <v>57</v>
      </c>
      <c r="E274" s="78"/>
      <c r="F274" s="2"/>
      <c r="G274" s="20"/>
      <c r="H274" s="20"/>
    </row>
    <row r="275" spans="1:8" ht="9.75">
      <c r="A275" s="7"/>
      <c r="B275" s="30" t="s">
        <v>58</v>
      </c>
      <c r="C275" s="18"/>
      <c r="D275" s="57" t="s">
        <v>149</v>
      </c>
      <c r="E275" s="78">
        <f>+E276+E277+E278+E281</f>
        <v>39263</v>
      </c>
      <c r="F275" s="41">
        <f>+F276+F277+F278+F280</f>
        <v>2667230</v>
      </c>
      <c r="G275" s="20">
        <f>+G276+G277+G278+G279+G280+G281</f>
        <v>351050</v>
      </c>
      <c r="H275" s="20">
        <v>6486584</v>
      </c>
    </row>
    <row r="276" spans="1:8" ht="9.75">
      <c r="A276" s="7"/>
      <c r="B276" s="30" t="s">
        <v>103</v>
      </c>
      <c r="C276" s="18"/>
      <c r="D276" s="57" t="s">
        <v>150</v>
      </c>
      <c r="E276" s="78"/>
      <c r="F276" s="2">
        <v>2096030</v>
      </c>
      <c r="G276" s="20">
        <v>208250</v>
      </c>
      <c r="H276" s="20">
        <v>3400425</v>
      </c>
    </row>
    <row r="277" spans="1:8" ht="9.75">
      <c r="A277" s="7"/>
      <c r="B277" s="30" t="s">
        <v>59</v>
      </c>
      <c r="C277" s="18"/>
      <c r="D277" s="57" t="s">
        <v>163</v>
      </c>
      <c r="E277" s="78">
        <v>39263</v>
      </c>
      <c r="F277" s="2">
        <v>571200</v>
      </c>
      <c r="G277" s="20">
        <v>142800</v>
      </c>
      <c r="H277" s="20">
        <v>3086159</v>
      </c>
    </row>
    <row r="278" spans="1:8" ht="10.5" customHeight="1">
      <c r="A278" s="7"/>
      <c r="B278" s="30" t="s">
        <v>266</v>
      </c>
      <c r="C278" s="18"/>
      <c r="D278" s="57" t="s">
        <v>276</v>
      </c>
      <c r="E278" s="78"/>
      <c r="F278" s="2"/>
      <c r="G278" s="20"/>
      <c r="H278" s="20"/>
    </row>
    <row r="279" spans="1:8" ht="10.5" customHeight="1">
      <c r="A279" s="7"/>
      <c r="B279" s="30" t="s">
        <v>61</v>
      </c>
      <c r="C279" s="18"/>
      <c r="D279" s="57" t="s">
        <v>155</v>
      </c>
      <c r="E279" s="78"/>
      <c r="F279" s="2"/>
      <c r="G279" s="20"/>
      <c r="H279" s="20"/>
    </row>
    <row r="280" spans="1:8" ht="10.5" customHeight="1">
      <c r="A280" s="7"/>
      <c r="B280" s="30" t="s">
        <v>207</v>
      </c>
      <c r="C280" s="18"/>
      <c r="D280" s="57" t="s">
        <v>277</v>
      </c>
      <c r="E280" s="78">
        <v>731255</v>
      </c>
      <c r="F280" s="2"/>
      <c r="G280" s="20"/>
      <c r="H280" s="20"/>
    </row>
    <row r="281" spans="1:8" ht="9.75">
      <c r="A281" s="7"/>
      <c r="B281" s="30" t="s">
        <v>63</v>
      </c>
      <c r="C281" s="18"/>
      <c r="D281" s="57" t="s">
        <v>64</v>
      </c>
      <c r="E281" s="78"/>
      <c r="F281" s="2"/>
      <c r="G281" s="20"/>
      <c r="H281" s="20"/>
    </row>
    <row r="282" spans="1:8" ht="9.75">
      <c r="A282" s="7"/>
      <c r="B282" s="30" t="s">
        <v>65</v>
      </c>
      <c r="C282" s="18"/>
      <c r="D282" s="57" t="s">
        <v>6</v>
      </c>
      <c r="E282" s="78">
        <f>+E283+E284+E285</f>
        <v>731255</v>
      </c>
      <c r="F282" s="41">
        <f>+F283+F284+F285</f>
        <v>1681318</v>
      </c>
      <c r="G282" s="20">
        <f>+G283+G284</f>
        <v>0</v>
      </c>
      <c r="H282" s="20">
        <f>+H283+H285+H284</f>
        <v>590240</v>
      </c>
    </row>
    <row r="283" spans="1:8" ht="9.75">
      <c r="A283" s="7"/>
      <c r="B283" s="30" t="s">
        <v>66</v>
      </c>
      <c r="C283" s="18"/>
      <c r="D283" s="57" t="s">
        <v>67</v>
      </c>
      <c r="E283" s="78"/>
      <c r="F283" s="2">
        <v>1681318</v>
      </c>
      <c r="G283" s="20">
        <v>0</v>
      </c>
      <c r="H283" s="20">
        <v>90440</v>
      </c>
    </row>
    <row r="284" spans="1:8" ht="9.75">
      <c r="A284" s="7"/>
      <c r="B284" s="30" t="s">
        <v>192</v>
      </c>
      <c r="C284" s="18"/>
      <c r="D284" s="57" t="s">
        <v>193</v>
      </c>
      <c r="E284" s="78">
        <v>731255</v>
      </c>
      <c r="F284" s="2">
        <v>0</v>
      </c>
      <c r="G284" s="20">
        <v>0</v>
      </c>
      <c r="H284" s="20">
        <v>499800</v>
      </c>
    </row>
    <row r="285" spans="1:8" ht="9.75">
      <c r="A285" s="7"/>
      <c r="B285" s="30" t="s">
        <v>107</v>
      </c>
      <c r="C285" s="18"/>
      <c r="D285" s="57" t="s">
        <v>64</v>
      </c>
      <c r="E285" s="78"/>
      <c r="F285" s="2"/>
      <c r="G285" s="20"/>
      <c r="H285" s="20"/>
    </row>
    <row r="286" spans="1:8" ht="9.75">
      <c r="A286" s="7"/>
      <c r="B286" s="30" t="s">
        <v>68</v>
      </c>
      <c r="C286" s="18"/>
      <c r="D286" s="57" t="s">
        <v>5</v>
      </c>
      <c r="E286" s="78">
        <f>+E287+E288+E289+E291+E292+E293</f>
        <v>330000</v>
      </c>
      <c r="F286" s="41">
        <f>+F287+F288+F289+F291+F292+F293</f>
        <v>3361200</v>
      </c>
      <c r="G286" s="20">
        <f>+G287+G288+G289+G291+G292+G293</f>
        <v>1151000</v>
      </c>
      <c r="H286" s="20">
        <f>+H287+H288+H289+H290+H291+H292</f>
        <v>10263940</v>
      </c>
    </row>
    <row r="287" spans="1:8" ht="9.75">
      <c r="A287" s="7"/>
      <c r="B287" s="30" t="s">
        <v>69</v>
      </c>
      <c r="C287" s="18"/>
      <c r="D287" s="57" t="s">
        <v>253</v>
      </c>
      <c r="E287" s="78"/>
      <c r="F287" s="2">
        <v>154700</v>
      </c>
      <c r="G287" s="20">
        <v>154700</v>
      </c>
      <c r="H287" s="20">
        <v>173740</v>
      </c>
    </row>
    <row r="288" spans="1:8" ht="11.25" customHeight="1">
      <c r="A288" s="7"/>
      <c r="B288" s="30" t="s">
        <v>179</v>
      </c>
      <c r="C288" s="18"/>
      <c r="D288" s="57" t="s">
        <v>180</v>
      </c>
      <c r="E288" s="78"/>
      <c r="F288" s="2"/>
      <c r="G288" s="20"/>
      <c r="H288" s="20"/>
    </row>
    <row r="289" spans="1:8" ht="9.75">
      <c r="A289" s="7"/>
      <c r="B289" s="30" t="s">
        <v>72</v>
      </c>
      <c r="C289" s="18"/>
      <c r="D289" s="57" t="s">
        <v>166</v>
      </c>
      <c r="E289" s="78">
        <v>330000</v>
      </c>
      <c r="F289" s="2">
        <v>3206500</v>
      </c>
      <c r="G289" s="20">
        <v>996300</v>
      </c>
      <c r="H289" s="20">
        <v>9890200</v>
      </c>
    </row>
    <row r="290" spans="1:8" ht="9.75">
      <c r="A290" s="7"/>
      <c r="B290" s="30" t="s">
        <v>305</v>
      </c>
      <c r="C290" s="18"/>
      <c r="D290" s="57" t="s">
        <v>306</v>
      </c>
      <c r="E290" s="78"/>
      <c r="F290" s="2"/>
      <c r="G290" s="20"/>
      <c r="H290" s="20">
        <v>200000</v>
      </c>
    </row>
    <row r="291" spans="1:8" ht="9.75">
      <c r="A291" s="7"/>
      <c r="B291" s="30" t="s">
        <v>221</v>
      </c>
      <c r="C291" s="18"/>
      <c r="D291" s="57" t="s">
        <v>222</v>
      </c>
      <c r="E291" s="78"/>
      <c r="F291" s="2"/>
      <c r="G291" s="20"/>
      <c r="H291" s="20"/>
    </row>
    <row r="292" spans="1:8" ht="9.75">
      <c r="A292" s="7"/>
      <c r="B292" s="30" t="s">
        <v>110</v>
      </c>
      <c r="C292" s="18"/>
      <c r="D292" s="57" t="s">
        <v>260</v>
      </c>
      <c r="E292" s="78"/>
      <c r="F292" s="2"/>
      <c r="G292" s="20"/>
      <c r="H292" s="20"/>
    </row>
    <row r="293" spans="1:8" ht="9.75">
      <c r="A293" s="7"/>
      <c r="B293" s="30" t="s">
        <v>74</v>
      </c>
      <c r="C293" s="18"/>
      <c r="D293" s="57" t="s">
        <v>64</v>
      </c>
      <c r="E293" s="78"/>
      <c r="F293" s="2"/>
      <c r="G293" s="20"/>
      <c r="H293" s="20"/>
    </row>
    <row r="294" spans="1:8" ht="10.5" customHeight="1">
      <c r="A294" s="7"/>
      <c r="B294" s="30" t="s">
        <v>75</v>
      </c>
      <c r="C294" s="18"/>
      <c r="D294" s="57" t="s">
        <v>76</v>
      </c>
      <c r="E294" s="78"/>
      <c r="F294" s="2"/>
      <c r="G294" s="20"/>
      <c r="H294" s="20"/>
    </row>
    <row r="295" spans="1:8" ht="9" customHeight="1">
      <c r="A295" s="7"/>
      <c r="B295" s="30" t="s">
        <v>134</v>
      </c>
      <c r="C295" s="18"/>
      <c r="D295" s="57" t="s">
        <v>135</v>
      </c>
      <c r="E295" s="78"/>
      <c r="F295" s="2"/>
      <c r="G295" s="20"/>
      <c r="H295" s="20"/>
    </row>
    <row r="296" spans="1:8" ht="9.75">
      <c r="A296" s="7"/>
      <c r="B296" s="30" t="s">
        <v>167</v>
      </c>
      <c r="C296" s="18"/>
      <c r="D296" s="57" t="s">
        <v>168</v>
      </c>
      <c r="E296" s="78">
        <f>+E297</f>
        <v>0</v>
      </c>
      <c r="F296" s="2">
        <f>+F297</f>
        <v>64000</v>
      </c>
      <c r="G296" s="20">
        <f>+G297</f>
        <v>0</v>
      </c>
      <c r="H296" s="20">
        <f>+H297</f>
        <v>0</v>
      </c>
    </row>
    <row r="297" spans="1:8" ht="9.75">
      <c r="A297" s="7"/>
      <c r="B297" s="30" t="s">
        <v>169</v>
      </c>
      <c r="C297" s="18"/>
      <c r="D297" s="57" t="s">
        <v>170</v>
      </c>
      <c r="E297" s="78"/>
      <c r="F297" s="2">
        <v>64000</v>
      </c>
      <c r="G297" s="20">
        <v>0</v>
      </c>
      <c r="H297" s="20"/>
    </row>
    <row r="298" spans="1:8" ht="9.75">
      <c r="A298" s="7"/>
      <c r="B298" s="30" t="s">
        <v>21</v>
      </c>
      <c r="C298" s="18"/>
      <c r="D298" s="57" t="s">
        <v>136</v>
      </c>
      <c r="E298" s="78">
        <f>+E299+E300</f>
        <v>7450000</v>
      </c>
      <c r="F298" s="78">
        <f>+F299+F300</f>
        <v>9150000</v>
      </c>
      <c r="G298" s="20">
        <f>+G299+G300</f>
        <v>4350000</v>
      </c>
      <c r="H298" s="20">
        <f>+H299+H300</f>
        <v>39336800</v>
      </c>
    </row>
    <row r="299" spans="1:8" ht="9" customHeight="1">
      <c r="A299" s="7"/>
      <c r="B299" s="30" t="s">
        <v>137</v>
      </c>
      <c r="C299" s="18"/>
      <c r="D299" s="57" t="s">
        <v>138</v>
      </c>
      <c r="E299" s="78">
        <v>3100000</v>
      </c>
      <c r="F299" s="2">
        <v>4800000</v>
      </c>
      <c r="G299" s="20">
        <v>0</v>
      </c>
      <c r="H299" s="20">
        <v>20018000</v>
      </c>
    </row>
    <row r="300" spans="1:8" ht="9" customHeight="1">
      <c r="A300" s="7"/>
      <c r="B300" s="30" t="s">
        <v>194</v>
      </c>
      <c r="C300" s="18"/>
      <c r="D300" s="57" t="s">
        <v>64</v>
      </c>
      <c r="E300" s="78">
        <v>4350000</v>
      </c>
      <c r="F300" s="2">
        <v>4350000</v>
      </c>
      <c r="G300" s="20">
        <v>4350000</v>
      </c>
      <c r="H300" s="20">
        <v>19318800</v>
      </c>
    </row>
    <row r="301" spans="1:8" ht="9.75">
      <c r="A301" s="7"/>
      <c r="B301" s="30" t="s">
        <v>22</v>
      </c>
      <c r="C301" s="18"/>
      <c r="D301" s="57" t="s">
        <v>151</v>
      </c>
      <c r="E301" s="78"/>
      <c r="F301" s="2">
        <f>+F302</f>
        <v>0</v>
      </c>
      <c r="G301" s="20">
        <f>+G302</f>
        <v>0</v>
      </c>
      <c r="H301" s="20"/>
    </row>
    <row r="302" spans="1:8" ht="12" customHeight="1">
      <c r="A302" s="7"/>
      <c r="B302" s="30" t="s">
        <v>23</v>
      </c>
      <c r="C302" s="18"/>
      <c r="D302" s="57" t="s">
        <v>7</v>
      </c>
      <c r="E302" s="78"/>
      <c r="F302" s="2"/>
      <c r="G302" s="20"/>
      <c r="H302" s="20"/>
    </row>
    <row r="303" spans="1:8" ht="12.75" customHeight="1">
      <c r="A303" s="7"/>
      <c r="B303" s="3">
        <v>23</v>
      </c>
      <c r="C303" s="4"/>
      <c r="D303" s="75" t="s">
        <v>181</v>
      </c>
      <c r="E303" s="79"/>
      <c r="F303" s="41">
        <f>+F305</f>
        <v>0</v>
      </c>
      <c r="G303" s="20"/>
      <c r="H303" s="20"/>
    </row>
    <row r="304" spans="1:8" ht="9.75">
      <c r="A304" s="7"/>
      <c r="B304" s="30" t="s">
        <v>140</v>
      </c>
      <c r="C304" s="18"/>
      <c r="D304" s="57" t="s">
        <v>8</v>
      </c>
      <c r="E304" s="78"/>
      <c r="F304" s="2"/>
      <c r="G304" s="20"/>
      <c r="H304" s="20"/>
    </row>
    <row r="305" spans="1:8" ht="9.75">
      <c r="A305" s="7"/>
      <c r="B305" s="30" t="s">
        <v>141</v>
      </c>
      <c r="C305" s="18"/>
      <c r="D305" s="57" t="s">
        <v>142</v>
      </c>
      <c r="E305" s="78"/>
      <c r="F305" s="2"/>
      <c r="G305" s="20"/>
      <c r="H305" s="20"/>
    </row>
    <row r="306" spans="1:8" ht="9.75">
      <c r="A306" s="7"/>
      <c r="B306" s="3">
        <v>24</v>
      </c>
      <c r="C306" s="4"/>
      <c r="D306" s="75" t="s">
        <v>81</v>
      </c>
      <c r="E306" s="78">
        <f>+E307</f>
        <v>60333</v>
      </c>
      <c r="F306" s="41">
        <f>+F307+F308</f>
        <v>0</v>
      </c>
      <c r="G306" s="20">
        <f>+G307</f>
        <v>0</v>
      </c>
      <c r="H306" s="20">
        <f>+H307+H308</f>
        <v>17111950</v>
      </c>
    </row>
    <row r="307" spans="1:8" ht="9.75">
      <c r="A307" s="7"/>
      <c r="B307" s="30" t="s">
        <v>82</v>
      </c>
      <c r="C307" s="18"/>
      <c r="D307" s="57" t="s">
        <v>83</v>
      </c>
      <c r="E307" s="78">
        <f>+E308</f>
        <v>60333</v>
      </c>
      <c r="F307" s="2"/>
      <c r="G307" s="20">
        <f>+G308</f>
        <v>0</v>
      </c>
      <c r="H307" s="20"/>
    </row>
    <row r="308" spans="1:8" ht="9.75">
      <c r="A308" s="7"/>
      <c r="B308" s="30" t="s">
        <v>195</v>
      </c>
      <c r="C308" s="18"/>
      <c r="D308" s="57" t="s">
        <v>196</v>
      </c>
      <c r="E308" s="78">
        <v>60333</v>
      </c>
      <c r="F308" s="2">
        <v>0</v>
      </c>
      <c r="G308" s="20">
        <v>0</v>
      </c>
      <c r="H308" s="20">
        <v>17111950</v>
      </c>
    </row>
    <row r="309" spans="1:8" ht="9.75">
      <c r="A309" s="7"/>
      <c r="B309" s="3">
        <v>26</v>
      </c>
      <c r="C309" s="4"/>
      <c r="D309" s="75" t="s">
        <v>174</v>
      </c>
      <c r="E309" s="78"/>
      <c r="F309" s="2"/>
      <c r="G309" s="20">
        <f>+G310</f>
        <v>14800</v>
      </c>
      <c r="H309" s="20">
        <f>+H310</f>
        <v>0</v>
      </c>
    </row>
    <row r="310" spans="1:8" ht="9.75">
      <c r="A310" s="7"/>
      <c r="B310" s="30" t="s">
        <v>86</v>
      </c>
      <c r="C310" s="18"/>
      <c r="D310" s="57" t="s">
        <v>9</v>
      </c>
      <c r="E310" s="78"/>
      <c r="F310" s="2"/>
      <c r="G310" s="20">
        <v>14800</v>
      </c>
      <c r="H310" s="20"/>
    </row>
    <row r="311" spans="1:8" ht="9.75">
      <c r="A311" s="7"/>
      <c r="B311" s="3">
        <v>29</v>
      </c>
      <c r="C311" s="4"/>
      <c r="D311" s="57" t="s">
        <v>182</v>
      </c>
      <c r="E311" s="79">
        <f>+E312+E313+E314+E317</f>
        <v>5378726</v>
      </c>
      <c r="F311" s="41">
        <f>+F312+F313+F314+F317</f>
        <v>20106106</v>
      </c>
      <c r="G311" s="20">
        <f>+G312+G313+G314+G317</f>
        <v>4647959</v>
      </c>
      <c r="H311" s="20">
        <f>H312+H313+H314+H316+H317</f>
        <v>236302</v>
      </c>
    </row>
    <row r="312" spans="1:8" ht="9.75">
      <c r="A312" s="7"/>
      <c r="B312" s="30" t="s">
        <v>263</v>
      </c>
      <c r="C312" s="4"/>
      <c r="D312" s="57" t="s">
        <v>264</v>
      </c>
      <c r="E312" s="79"/>
      <c r="F312" s="2"/>
      <c r="G312" s="20"/>
      <c r="H312" s="20"/>
    </row>
    <row r="313" spans="1:8" ht="9.75">
      <c r="A313" s="7"/>
      <c r="B313" s="30" t="s">
        <v>183</v>
      </c>
      <c r="C313" s="18"/>
      <c r="D313" s="57" t="s">
        <v>26</v>
      </c>
      <c r="E313" s="78">
        <v>276460</v>
      </c>
      <c r="F313" s="2">
        <v>3439589</v>
      </c>
      <c r="G313" s="20">
        <v>757982</v>
      </c>
      <c r="H313" s="20">
        <v>236302</v>
      </c>
    </row>
    <row r="314" spans="1:8" ht="9.75">
      <c r="A314" s="7"/>
      <c r="B314" s="30" t="s">
        <v>209</v>
      </c>
      <c r="C314" s="18"/>
      <c r="D314" s="57" t="s">
        <v>278</v>
      </c>
      <c r="E314" s="78"/>
      <c r="F314" s="2">
        <v>10168098</v>
      </c>
      <c r="G314" s="20">
        <f>G315+G316</f>
        <v>202300</v>
      </c>
      <c r="H314" s="20"/>
    </row>
    <row r="315" spans="1:8" ht="9" customHeight="1">
      <c r="A315" s="7"/>
      <c r="B315" s="30" t="s">
        <v>229</v>
      </c>
      <c r="C315" s="18"/>
      <c r="D315" s="57" t="s">
        <v>245</v>
      </c>
      <c r="E315" s="78"/>
      <c r="F315" s="2">
        <v>2720839</v>
      </c>
      <c r="G315" s="20"/>
      <c r="H315" s="20"/>
    </row>
    <row r="316" spans="1:8" ht="9.75">
      <c r="A316" s="7"/>
      <c r="B316" s="30" t="s">
        <v>232</v>
      </c>
      <c r="C316" s="18"/>
      <c r="D316" s="57" t="s">
        <v>10</v>
      </c>
      <c r="E316" s="78"/>
      <c r="F316" s="2">
        <v>7447259</v>
      </c>
      <c r="G316" s="20">
        <v>202300</v>
      </c>
      <c r="H316" s="20"/>
    </row>
    <row r="317" spans="1:8" ht="9.75">
      <c r="A317" s="7"/>
      <c r="B317" s="30" t="s">
        <v>184</v>
      </c>
      <c r="C317" s="18"/>
      <c r="D317" s="57" t="s">
        <v>185</v>
      </c>
      <c r="E317" s="78">
        <f>+E318+E319</f>
        <v>5102266</v>
      </c>
      <c r="F317" s="2">
        <f>+F318+F319</f>
        <v>6498419</v>
      </c>
      <c r="G317" s="20">
        <f>+G318+G319</f>
        <v>3687677</v>
      </c>
      <c r="H317" s="20">
        <f>+H318</f>
        <v>0</v>
      </c>
    </row>
    <row r="318" spans="1:8" ht="9.75">
      <c r="A318" s="7"/>
      <c r="B318" s="30" t="s">
        <v>186</v>
      </c>
      <c r="C318" s="18"/>
      <c r="D318" s="57" t="s">
        <v>187</v>
      </c>
      <c r="E318" s="78">
        <v>5102266</v>
      </c>
      <c r="F318" s="2">
        <v>6498419</v>
      </c>
      <c r="G318" s="20">
        <v>3687677</v>
      </c>
      <c r="H318" s="20">
        <v>0</v>
      </c>
    </row>
    <row r="319" spans="1:8" ht="12" customHeight="1">
      <c r="A319" s="7"/>
      <c r="B319" s="30" t="s">
        <v>254</v>
      </c>
      <c r="C319" s="18"/>
      <c r="D319" s="57" t="s">
        <v>255</v>
      </c>
      <c r="E319" s="78"/>
      <c r="F319" s="2"/>
      <c r="G319" s="20">
        <v>0</v>
      </c>
      <c r="H319" s="20"/>
    </row>
    <row r="320" spans="1:8" ht="10.5" customHeight="1">
      <c r="A320" s="7"/>
      <c r="B320" s="3">
        <v>31</v>
      </c>
      <c r="C320" s="4"/>
      <c r="D320" s="75" t="s">
        <v>88</v>
      </c>
      <c r="E320" s="79">
        <f>+E322</f>
        <v>0</v>
      </c>
      <c r="F320" s="41"/>
      <c r="G320" s="20"/>
      <c r="H320" s="20"/>
    </row>
    <row r="321" spans="1:8" ht="9" customHeight="1">
      <c r="A321" s="7"/>
      <c r="B321" s="30" t="s">
        <v>116</v>
      </c>
      <c r="C321" s="18"/>
      <c r="D321" s="57" t="s">
        <v>117</v>
      </c>
      <c r="E321" s="78"/>
      <c r="F321" s="2"/>
      <c r="G321" s="20"/>
      <c r="H321" s="20"/>
    </row>
    <row r="322" spans="1:8" ht="9.75">
      <c r="A322" s="7"/>
      <c r="B322" s="30" t="s">
        <v>143</v>
      </c>
      <c r="C322" s="18"/>
      <c r="D322" s="57" t="s">
        <v>144</v>
      </c>
      <c r="E322" s="78">
        <v>0</v>
      </c>
      <c r="F322" s="2"/>
      <c r="G322" s="20"/>
      <c r="H322" s="20"/>
    </row>
    <row r="323" spans="1:8" ht="10.5" thickBot="1">
      <c r="A323" s="7"/>
      <c r="B323" s="3">
        <v>34</v>
      </c>
      <c r="C323" s="4"/>
      <c r="D323" s="75" t="s">
        <v>156</v>
      </c>
      <c r="E323" s="79">
        <f>+E324</f>
        <v>10097508</v>
      </c>
      <c r="F323" s="79">
        <f>+F324</f>
        <v>2288085</v>
      </c>
      <c r="G323" s="20">
        <f>+G324</f>
        <v>1431094</v>
      </c>
      <c r="H323" s="71">
        <f>+H324</f>
        <v>1431094</v>
      </c>
    </row>
    <row r="324" spans="1:8" ht="11.25" customHeight="1" thickBot="1">
      <c r="A324" s="7"/>
      <c r="B324" s="30" t="s">
        <v>94</v>
      </c>
      <c r="C324" s="18"/>
      <c r="D324" s="57" t="s">
        <v>95</v>
      </c>
      <c r="E324" s="80">
        <v>10097508</v>
      </c>
      <c r="F324" s="70">
        <v>2288085</v>
      </c>
      <c r="G324" s="71">
        <v>1431094</v>
      </c>
      <c r="H324" s="71">
        <v>1431094</v>
      </c>
    </row>
    <row r="325" spans="1:8" ht="10.5" thickBot="1">
      <c r="A325" s="7"/>
      <c r="B325" s="48"/>
      <c r="C325" s="49"/>
      <c r="D325" s="50" t="s">
        <v>33</v>
      </c>
      <c r="E325" s="51">
        <f>+E237</f>
        <v>53791658</v>
      </c>
      <c r="F325" s="51">
        <f>+F237</f>
        <v>65120432</v>
      </c>
      <c r="G325" s="51">
        <f>+G237</f>
        <v>38670429</v>
      </c>
      <c r="H325" s="51">
        <f>+H237</f>
        <v>91904458</v>
      </c>
    </row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spans="1:8" ht="10.5">
      <c r="A334" s="7"/>
      <c r="B334" s="33" t="s">
        <v>29</v>
      </c>
      <c r="C334" s="34"/>
      <c r="D334" s="34"/>
      <c r="E334" s="7"/>
      <c r="F334" s="7"/>
      <c r="G334" s="7"/>
      <c r="H334" s="7"/>
    </row>
    <row r="335" spans="1:8" ht="11.25" thickBot="1">
      <c r="A335" s="7"/>
      <c r="B335" s="33" t="s">
        <v>288</v>
      </c>
      <c r="C335" s="34"/>
      <c r="D335" s="34"/>
      <c r="E335" s="7"/>
      <c r="F335" s="7"/>
      <c r="G335" s="7"/>
      <c r="H335" s="7"/>
    </row>
    <row r="336" spans="1:8" ht="12.75" customHeight="1" thickBot="1">
      <c r="A336" s="7"/>
      <c r="B336" s="102" t="s">
        <v>304</v>
      </c>
      <c r="C336" s="103"/>
      <c r="D336" s="103"/>
      <c r="E336" s="103"/>
      <c r="F336" s="103"/>
      <c r="G336" s="103"/>
      <c r="H336" s="104"/>
    </row>
    <row r="337" spans="1:8" ht="3" customHeight="1" thickBot="1">
      <c r="A337" s="7"/>
      <c r="B337" s="56"/>
      <c r="C337" s="34"/>
      <c r="D337" s="34"/>
      <c r="E337" s="7"/>
      <c r="F337" s="7"/>
      <c r="G337" s="7"/>
      <c r="H337" s="7"/>
    </row>
    <row r="338" spans="1:8" ht="10.5" hidden="1" thickBot="1">
      <c r="A338" s="7"/>
      <c r="B338" s="9"/>
      <c r="C338" s="9"/>
      <c r="D338" s="9"/>
      <c r="E338" s="9"/>
      <c r="F338" s="9"/>
      <c r="G338" s="9"/>
      <c r="H338" s="9"/>
    </row>
    <row r="339" spans="1:8" s="93" customFormat="1" ht="9.75">
      <c r="A339" s="87"/>
      <c r="B339" s="99" t="s">
        <v>12</v>
      </c>
      <c r="C339" s="100"/>
      <c r="D339" s="101" t="s">
        <v>13</v>
      </c>
      <c r="E339" s="91">
        <v>42460</v>
      </c>
      <c r="F339" s="91">
        <v>42551</v>
      </c>
      <c r="G339" s="92">
        <v>42643</v>
      </c>
      <c r="H339" s="92">
        <v>42735</v>
      </c>
    </row>
    <row r="340" spans="1:8" ht="10.5" thickBot="1">
      <c r="A340" s="7"/>
      <c r="B340" s="35"/>
      <c r="C340" s="9"/>
      <c r="D340" s="36"/>
      <c r="E340" s="37"/>
      <c r="F340" s="38"/>
      <c r="G340" s="39"/>
      <c r="H340" s="39"/>
    </row>
    <row r="341" spans="1:8" ht="9.75">
      <c r="A341" s="7"/>
      <c r="B341" s="35"/>
      <c r="C341" s="9"/>
      <c r="D341" s="73" t="s">
        <v>96</v>
      </c>
      <c r="E341" s="76">
        <f>+E342+E347+E399+E402+E405+E407+E416+E419</f>
        <v>735190</v>
      </c>
      <c r="F341" s="65">
        <f>+F342+F347+F399+F402+F405+F407+F416+F419</f>
        <v>367375</v>
      </c>
      <c r="G341" s="65">
        <f>+G342+G347+G399+G402+G405+G407+G416+G419</f>
        <v>553598</v>
      </c>
      <c r="H341" s="66">
        <f>+H342+H347+H399+H402+H405+H407+H416+H419</f>
        <v>0</v>
      </c>
    </row>
    <row r="342" spans="1:8" ht="9.75">
      <c r="A342" s="7"/>
      <c r="B342" s="40">
        <v>21</v>
      </c>
      <c r="C342" s="15"/>
      <c r="D342" s="74" t="s">
        <v>145</v>
      </c>
      <c r="E342" s="77">
        <f>+E343+E344+E345+E346</f>
        <v>0</v>
      </c>
      <c r="F342" s="47">
        <f>+F343+F344+F345+F346</f>
        <v>0</v>
      </c>
      <c r="G342" s="72">
        <f>+G343+G344+G345+G346</f>
        <v>0</v>
      </c>
      <c r="H342" s="72">
        <f>+H343+H344+H345+H346</f>
        <v>0</v>
      </c>
    </row>
    <row r="343" spans="1:8" ht="9.75">
      <c r="A343" s="7"/>
      <c r="B343" s="30" t="s">
        <v>14</v>
      </c>
      <c r="C343" s="18"/>
      <c r="D343" s="57" t="s">
        <v>15</v>
      </c>
      <c r="E343" s="78"/>
      <c r="F343" s="2"/>
      <c r="G343" s="20"/>
      <c r="H343" s="20"/>
    </row>
    <row r="344" spans="1:8" ht="9.75">
      <c r="A344" s="7"/>
      <c r="B344" s="30" t="s">
        <v>17</v>
      </c>
      <c r="C344" s="18"/>
      <c r="D344" s="57" t="s">
        <v>2</v>
      </c>
      <c r="E344" s="78"/>
      <c r="F344" s="2"/>
      <c r="G344" s="20"/>
      <c r="H344" s="20"/>
    </row>
    <row r="345" spans="1:8" ht="9.75">
      <c r="A345" s="7"/>
      <c r="B345" s="30" t="s">
        <v>18</v>
      </c>
      <c r="C345" s="18"/>
      <c r="D345" s="57" t="s">
        <v>39</v>
      </c>
      <c r="E345" s="78"/>
      <c r="F345" s="2"/>
      <c r="G345" s="20"/>
      <c r="H345" s="20"/>
    </row>
    <row r="346" spans="1:8" ht="9.75">
      <c r="A346" s="7"/>
      <c r="B346" s="30" t="s">
        <v>41</v>
      </c>
      <c r="C346" s="18"/>
      <c r="D346" s="57" t="s">
        <v>31</v>
      </c>
      <c r="E346" s="78"/>
      <c r="F346" s="2"/>
      <c r="G346" s="20"/>
      <c r="H346" s="20"/>
    </row>
    <row r="347" spans="1:8" ht="9.75">
      <c r="A347" s="7"/>
      <c r="B347" s="3">
        <v>22</v>
      </c>
      <c r="C347" s="4"/>
      <c r="D347" s="75" t="s">
        <v>148</v>
      </c>
      <c r="E347" s="79">
        <f>+E348+E350+E354+E356+E371+E374+E381+E384+E392+E394+E397</f>
        <v>735190</v>
      </c>
      <c r="F347" s="41">
        <f>+F348+F350+F354+F356+F371+F374+F381+F384+F392+F394+F397</f>
        <v>367375</v>
      </c>
      <c r="G347" s="42">
        <f>+G348+G350+G354+G356+G371+G374+G381+G384+G392+G394+G397</f>
        <v>553598</v>
      </c>
      <c r="H347" s="42">
        <f>+H348+H350+H354+H356+H371+H374+H381+H384+H392+H394+H397</f>
        <v>0</v>
      </c>
    </row>
    <row r="348" spans="1:8" ht="9.75">
      <c r="A348" s="7"/>
      <c r="B348" s="30" t="s">
        <v>122</v>
      </c>
      <c r="C348" s="18"/>
      <c r="D348" s="57" t="s">
        <v>123</v>
      </c>
      <c r="E348" s="78"/>
      <c r="F348" s="2">
        <f>+F349</f>
        <v>0</v>
      </c>
      <c r="G348" s="20">
        <f>+G349</f>
        <v>0</v>
      </c>
      <c r="H348" s="20">
        <f>+H349</f>
        <v>0</v>
      </c>
    </row>
    <row r="349" spans="1:8" ht="9.75">
      <c r="A349" s="7"/>
      <c r="B349" s="30" t="s">
        <v>121</v>
      </c>
      <c r="C349" s="18"/>
      <c r="D349" s="57" t="s">
        <v>124</v>
      </c>
      <c r="E349" s="78"/>
      <c r="F349" s="2"/>
      <c r="G349" s="20"/>
      <c r="H349" s="20"/>
    </row>
    <row r="350" spans="1:8" ht="9.75">
      <c r="A350" s="7"/>
      <c r="B350" s="30" t="s">
        <v>197</v>
      </c>
      <c r="C350" s="18"/>
      <c r="D350" s="57" t="s">
        <v>198</v>
      </c>
      <c r="E350" s="78">
        <f>+E351+E352+E353</f>
        <v>0</v>
      </c>
      <c r="F350" s="78">
        <f>+F351+F352+F353</f>
        <v>0</v>
      </c>
      <c r="G350" s="20">
        <f>+G352+G353</f>
        <v>208450</v>
      </c>
      <c r="H350" s="20">
        <f>+H351+H352+H353</f>
        <v>0</v>
      </c>
    </row>
    <row r="351" spans="1:8" ht="9.75">
      <c r="A351" s="7"/>
      <c r="B351" s="30" t="s">
        <v>199</v>
      </c>
      <c r="C351" s="18"/>
      <c r="D351" s="57" t="s">
        <v>243</v>
      </c>
      <c r="E351" s="78"/>
      <c r="F351" s="2"/>
      <c r="G351" s="20"/>
      <c r="H351" s="20"/>
    </row>
    <row r="352" spans="1:8" ht="9.75">
      <c r="A352" s="7"/>
      <c r="B352" s="30" t="s">
        <v>213</v>
      </c>
      <c r="C352" s="18"/>
      <c r="D352" s="57" t="s">
        <v>244</v>
      </c>
      <c r="E352" s="78"/>
      <c r="F352" s="2"/>
      <c r="G352" s="20">
        <v>68449</v>
      </c>
      <c r="H352" s="20"/>
    </row>
    <row r="353" spans="1:8" ht="9.75">
      <c r="A353" s="7"/>
      <c r="B353" s="30" t="s">
        <v>241</v>
      </c>
      <c r="C353" s="18"/>
      <c r="D353" s="57" t="s">
        <v>242</v>
      </c>
      <c r="E353" s="78"/>
      <c r="F353" s="2"/>
      <c r="G353" s="20">
        <v>140001</v>
      </c>
      <c r="H353" s="20"/>
    </row>
    <row r="354" spans="1:8" ht="9.75">
      <c r="A354" s="7"/>
      <c r="B354" s="30" t="s">
        <v>157</v>
      </c>
      <c r="C354" s="18"/>
      <c r="D354" s="57" t="s">
        <v>159</v>
      </c>
      <c r="E354" s="78">
        <f>+E355</f>
        <v>0</v>
      </c>
      <c r="F354" s="2"/>
      <c r="G354" s="20"/>
      <c r="H354" s="20">
        <f>+H355</f>
        <v>0</v>
      </c>
    </row>
    <row r="355" spans="1:8" ht="9.75">
      <c r="A355" s="7"/>
      <c r="B355" s="30" t="s">
        <v>158</v>
      </c>
      <c r="C355" s="18"/>
      <c r="D355" s="57" t="s">
        <v>217</v>
      </c>
      <c r="E355" s="78"/>
      <c r="F355" s="2"/>
      <c r="G355" s="20"/>
      <c r="H355" s="20"/>
    </row>
    <row r="356" spans="1:8" ht="9.75">
      <c r="A356" s="7"/>
      <c r="B356" s="30" t="s">
        <v>46</v>
      </c>
      <c r="C356" s="18"/>
      <c r="D356" s="57" t="s">
        <v>152</v>
      </c>
      <c r="E356" s="78">
        <f>+E357+E358+E359+E361+E362+E363+E364+E365+E366+E367+E368+E370</f>
        <v>735190</v>
      </c>
      <c r="F356" s="41">
        <f>+F357+F358+F360+F361+F362+F363+F364+F365+F366+F367+F368+F370</f>
        <v>140680</v>
      </c>
      <c r="G356" s="20">
        <f>+G357+G358+G360+G361+G362+G363+G364+G365+G366+G367+G368+G370</f>
        <v>0</v>
      </c>
      <c r="H356" s="20">
        <f>+H357+H358+H360+H361+H362+H363+H364+H365+H366+H367+H368+H369+H370</f>
        <v>0</v>
      </c>
    </row>
    <row r="357" spans="1:8" ht="9.75">
      <c r="A357" s="7"/>
      <c r="B357" s="30" t="s">
        <v>125</v>
      </c>
      <c r="C357" s="18"/>
      <c r="D357" s="57" t="s">
        <v>4</v>
      </c>
      <c r="E357" s="78"/>
      <c r="F357" s="2"/>
      <c r="G357" s="20">
        <v>0</v>
      </c>
      <c r="H357" s="20"/>
    </row>
    <row r="358" spans="1:8" ht="9.75">
      <c r="A358" s="7"/>
      <c r="B358" s="30" t="s">
        <v>188</v>
      </c>
      <c r="C358" s="18"/>
      <c r="D358" s="57" t="s">
        <v>189</v>
      </c>
      <c r="E358" s="78"/>
      <c r="F358" s="2"/>
      <c r="G358" s="20"/>
      <c r="H358" s="20"/>
    </row>
    <row r="359" spans="1:8" ht="9.75">
      <c r="A359" s="7"/>
      <c r="B359" s="30" t="s">
        <v>284</v>
      </c>
      <c r="C359" s="18"/>
      <c r="D359" s="57" t="s">
        <v>283</v>
      </c>
      <c r="E359" s="78"/>
      <c r="F359" s="2"/>
      <c r="G359" s="20"/>
      <c r="H359" s="20"/>
    </row>
    <row r="360" spans="1:8" ht="9.75">
      <c r="A360" s="7"/>
      <c r="B360" s="30" t="s">
        <v>160</v>
      </c>
      <c r="C360" s="18"/>
      <c r="D360" s="57" t="s">
        <v>161</v>
      </c>
      <c r="E360" s="78"/>
      <c r="F360" s="2"/>
      <c r="G360" s="20"/>
      <c r="H360" s="20"/>
    </row>
    <row r="361" spans="1:8" ht="9.75">
      <c r="A361" s="7"/>
      <c r="B361" s="30" t="s">
        <v>201</v>
      </c>
      <c r="C361" s="18"/>
      <c r="D361" s="57" t="s">
        <v>202</v>
      </c>
      <c r="E361" s="78"/>
      <c r="F361" s="2"/>
      <c r="G361" s="20"/>
      <c r="H361" s="20"/>
    </row>
    <row r="362" spans="1:8" ht="9.75">
      <c r="A362" s="7"/>
      <c r="B362" s="30" t="s">
        <v>48</v>
      </c>
      <c r="C362" s="18"/>
      <c r="D362" s="57" t="s">
        <v>175</v>
      </c>
      <c r="E362" s="78">
        <v>223983</v>
      </c>
      <c r="F362" s="2"/>
      <c r="G362" s="20"/>
      <c r="H362" s="20"/>
    </row>
    <row r="363" spans="1:8" ht="9.75">
      <c r="A363" s="7"/>
      <c r="B363" s="30" t="s">
        <v>172</v>
      </c>
      <c r="C363" s="18"/>
      <c r="D363" s="57" t="s">
        <v>173</v>
      </c>
      <c r="E363" s="78"/>
      <c r="F363" s="2"/>
      <c r="G363" s="20"/>
      <c r="H363" s="20"/>
    </row>
    <row r="364" spans="1:8" ht="9.75">
      <c r="A364" s="7"/>
      <c r="B364" s="30" t="s">
        <v>126</v>
      </c>
      <c r="C364" s="18"/>
      <c r="D364" s="57" t="s">
        <v>176</v>
      </c>
      <c r="E364" s="78"/>
      <c r="F364" s="2">
        <v>82418</v>
      </c>
      <c r="G364" s="20"/>
      <c r="H364" s="20"/>
    </row>
    <row r="365" spans="1:8" ht="9.75">
      <c r="A365" s="7"/>
      <c r="B365" s="30" t="s">
        <v>128</v>
      </c>
      <c r="C365" s="18"/>
      <c r="D365" s="57" t="s">
        <v>177</v>
      </c>
      <c r="E365" s="78">
        <v>31047</v>
      </c>
      <c r="F365" s="2"/>
      <c r="G365" s="20"/>
      <c r="H365" s="20"/>
    </row>
    <row r="366" spans="1:8" ht="9.75">
      <c r="A366" s="7"/>
      <c r="B366" s="30" t="s">
        <v>130</v>
      </c>
      <c r="C366" s="18"/>
      <c r="D366" s="57" t="s">
        <v>190</v>
      </c>
      <c r="E366" s="78"/>
      <c r="F366" s="2"/>
      <c r="G366" s="20"/>
      <c r="H366" s="20"/>
    </row>
    <row r="367" spans="1:8" ht="9.75">
      <c r="A367" s="7"/>
      <c r="B367" s="30" t="s">
        <v>50</v>
      </c>
      <c r="C367" s="18"/>
      <c r="D367" s="57" t="s">
        <v>178</v>
      </c>
      <c r="E367" s="78"/>
      <c r="F367" s="2"/>
      <c r="G367" s="20"/>
      <c r="H367" s="20"/>
    </row>
    <row r="368" spans="1:8" ht="9.75">
      <c r="A368" s="7"/>
      <c r="B368" s="30" t="s">
        <v>205</v>
      </c>
      <c r="C368" s="18"/>
      <c r="D368" s="57" t="s">
        <v>206</v>
      </c>
      <c r="E368" s="78">
        <v>480160</v>
      </c>
      <c r="F368" s="2"/>
      <c r="G368" s="20"/>
      <c r="H368" s="20"/>
    </row>
    <row r="369" spans="1:8" ht="9.75">
      <c r="A369" s="7"/>
      <c r="B369" s="30" t="s">
        <v>282</v>
      </c>
      <c r="C369" s="18"/>
      <c r="D369" s="57" t="s">
        <v>281</v>
      </c>
      <c r="E369" s="78"/>
      <c r="F369" s="2"/>
      <c r="G369" s="20"/>
      <c r="H369" s="20"/>
    </row>
    <row r="370" spans="1:8" ht="9.75">
      <c r="A370" s="7"/>
      <c r="B370" s="30" t="s">
        <v>191</v>
      </c>
      <c r="C370" s="18"/>
      <c r="D370" s="57" t="s">
        <v>64</v>
      </c>
      <c r="E370" s="78"/>
      <c r="F370" s="2">
        <v>58262</v>
      </c>
      <c r="G370" s="20"/>
      <c r="H370" s="20"/>
    </row>
    <row r="371" spans="1:8" ht="9.75">
      <c r="A371" s="7"/>
      <c r="B371" s="30" t="s">
        <v>52</v>
      </c>
      <c r="C371" s="18"/>
      <c r="D371" s="57" t="s">
        <v>53</v>
      </c>
      <c r="E371" s="78"/>
      <c r="F371" s="2"/>
      <c r="G371" s="20">
        <f>+G372+G373</f>
        <v>0</v>
      </c>
      <c r="H371" s="20">
        <f>+H372+H373</f>
        <v>0</v>
      </c>
    </row>
    <row r="372" spans="1:8" ht="9.75">
      <c r="A372" s="7"/>
      <c r="B372" s="30" t="s">
        <v>97</v>
      </c>
      <c r="C372" s="18"/>
      <c r="D372" s="57" t="s">
        <v>98</v>
      </c>
      <c r="E372" s="78"/>
      <c r="F372" s="2"/>
      <c r="G372" s="20"/>
      <c r="H372" s="20"/>
    </row>
    <row r="373" spans="1:8" ht="9.75">
      <c r="A373" s="7"/>
      <c r="B373" s="30" t="s">
        <v>101</v>
      </c>
      <c r="C373" s="18"/>
      <c r="D373" s="57" t="s">
        <v>102</v>
      </c>
      <c r="E373" s="78"/>
      <c r="F373" s="2"/>
      <c r="G373" s="20"/>
      <c r="H373" s="20"/>
    </row>
    <row r="374" spans="1:8" ht="9.75">
      <c r="A374" s="7"/>
      <c r="B374" s="30" t="s">
        <v>58</v>
      </c>
      <c r="C374" s="18"/>
      <c r="D374" s="57" t="s">
        <v>149</v>
      </c>
      <c r="E374" s="78"/>
      <c r="F374" s="41">
        <f>+F375+F376+F377</f>
        <v>226695</v>
      </c>
      <c r="G374" s="20">
        <f>+G375+G376+G377+G378+G379+G380</f>
        <v>345148</v>
      </c>
      <c r="H374" s="20">
        <f>+H375+H376+H377+H379</f>
        <v>0</v>
      </c>
    </row>
    <row r="375" spans="1:8" ht="9.75">
      <c r="A375" s="7"/>
      <c r="B375" s="30" t="s">
        <v>103</v>
      </c>
      <c r="C375" s="18"/>
      <c r="D375" s="57" t="s">
        <v>150</v>
      </c>
      <c r="E375" s="78"/>
      <c r="F375" s="2"/>
      <c r="G375" s="20">
        <v>345148</v>
      </c>
      <c r="H375" s="20"/>
    </row>
    <row r="376" spans="1:8" ht="9.75">
      <c r="A376" s="7"/>
      <c r="B376" s="30" t="s">
        <v>59</v>
      </c>
      <c r="C376" s="18"/>
      <c r="D376" s="57" t="s">
        <v>163</v>
      </c>
      <c r="E376" s="78"/>
      <c r="F376" s="2">
        <v>226695</v>
      </c>
      <c r="G376" s="20"/>
      <c r="H376" s="20"/>
    </row>
    <row r="377" spans="1:8" ht="9.75">
      <c r="A377" s="7"/>
      <c r="B377" s="30" t="s">
        <v>266</v>
      </c>
      <c r="C377" s="18"/>
      <c r="D377" s="57" t="s">
        <v>276</v>
      </c>
      <c r="E377" s="78"/>
      <c r="F377" s="2"/>
      <c r="G377" s="20"/>
      <c r="H377" s="20"/>
    </row>
    <row r="378" spans="1:8" ht="9.75">
      <c r="A378" s="7"/>
      <c r="B378" s="30" t="s">
        <v>61</v>
      </c>
      <c r="C378" s="18"/>
      <c r="D378" s="57" t="s">
        <v>155</v>
      </c>
      <c r="E378" s="78"/>
      <c r="F378" s="2"/>
      <c r="G378" s="20"/>
      <c r="H378" s="20"/>
    </row>
    <row r="379" spans="1:8" ht="9.75">
      <c r="A379" s="7"/>
      <c r="B379" s="30" t="s">
        <v>207</v>
      </c>
      <c r="C379" s="18"/>
      <c r="D379" s="57" t="s">
        <v>277</v>
      </c>
      <c r="E379" s="78"/>
      <c r="F379" s="2"/>
      <c r="G379" s="20"/>
      <c r="H379" s="20"/>
    </row>
    <row r="380" spans="1:8" ht="9.75">
      <c r="A380" s="7"/>
      <c r="B380" s="30" t="s">
        <v>63</v>
      </c>
      <c r="C380" s="18"/>
      <c r="D380" s="57" t="s">
        <v>64</v>
      </c>
      <c r="E380" s="78"/>
      <c r="F380" s="2"/>
      <c r="G380" s="20"/>
      <c r="H380" s="20"/>
    </row>
    <row r="381" spans="1:8" ht="9.75">
      <c r="A381" s="7"/>
      <c r="B381" s="30" t="s">
        <v>65</v>
      </c>
      <c r="C381" s="18"/>
      <c r="D381" s="57" t="s">
        <v>6</v>
      </c>
      <c r="E381" s="78">
        <f>+E383</f>
        <v>0</v>
      </c>
      <c r="F381" s="41">
        <f>+F382+F383</f>
        <v>0</v>
      </c>
      <c r="G381" s="20">
        <f>+G382</f>
        <v>0</v>
      </c>
      <c r="H381" s="20">
        <f>+H382+H383</f>
        <v>0</v>
      </c>
    </row>
    <row r="382" spans="1:8" ht="9.75">
      <c r="A382" s="7"/>
      <c r="B382" s="30" t="s">
        <v>66</v>
      </c>
      <c r="C382" s="18"/>
      <c r="D382" s="57" t="s">
        <v>67</v>
      </c>
      <c r="E382" s="78"/>
      <c r="F382" s="2"/>
      <c r="G382" s="20">
        <v>0</v>
      </c>
      <c r="H382" s="20"/>
    </row>
    <row r="383" spans="1:8" ht="9.75">
      <c r="A383" s="7"/>
      <c r="B383" s="30" t="s">
        <v>192</v>
      </c>
      <c r="C383" s="18"/>
      <c r="D383" s="57" t="s">
        <v>193</v>
      </c>
      <c r="E383" s="78"/>
      <c r="F383" s="2"/>
      <c r="G383" s="20"/>
      <c r="H383" s="20"/>
    </row>
    <row r="384" spans="1:8" ht="9.75">
      <c r="A384" s="7"/>
      <c r="B384" s="30" t="s">
        <v>68</v>
      </c>
      <c r="C384" s="18"/>
      <c r="D384" s="57" t="s">
        <v>5</v>
      </c>
      <c r="E384" s="78"/>
      <c r="F384" s="41">
        <f>+F385+F386+F387+F388+F389</f>
        <v>0</v>
      </c>
      <c r="G384" s="20">
        <f>+G385+G386+G387+G388+G389</f>
        <v>0</v>
      </c>
      <c r="H384" s="20">
        <f>+H385+H386+H387+H388+H389</f>
        <v>0</v>
      </c>
    </row>
    <row r="385" spans="1:8" ht="9.75">
      <c r="A385" s="7"/>
      <c r="B385" s="30" t="s">
        <v>69</v>
      </c>
      <c r="C385" s="18"/>
      <c r="D385" s="57" t="s">
        <v>253</v>
      </c>
      <c r="E385" s="78"/>
      <c r="F385" s="2"/>
      <c r="G385" s="20"/>
      <c r="H385" s="20"/>
    </row>
    <row r="386" spans="1:8" ht="9.75">
      <c r="A386" s="7"/>
      <c r="B386" s="30" t="s">
        <v>179</v>
      </c>
      <c r="C386" s="18"/>
      <c r="D386" s="57" t="s">
        <v>180</v>
      </c>
      <c r="E386" s="78"/>
      <c r="F386" s="2"/>
      <c r="G386" s="20"/>
      <c r="H386" s="20"/>
    </row>
    <row r="387" spans="1:8" ht="9.75">
      <c r="A387" s="7"/>
      <c r="B387" s="30" t="s">
        <v>72</v>
      </c>
      <c r="C387" s="18"/>
      <c r="D387" s="57" t="s">
        <v>166</v>
      </c>
      <c r="E387" s="78"/>
      <c r="F387" s="2"/>
      <c r="G387" s="20"/>
      <c r="H387" s="20"/>
    </row>
    <row r="388" spans="1:8" ht="9.75">
      <c r="A388" s="7"/>
      <c r="B388" s="30" t="s">
        <v>221</v>
      </c>
      <c r="C388" s="18"/>
      <c r="D388" s="57" t="s">
        <v>222</v>
      </c>
      <c r="E388" s="78"/>
      <c r="F388" s="2"/>
      <c r="G388" s="20"/>
      <c r="H388" s="20"/>
    </row>
    <row r="389" spans="1:8" ht="9.75">
      <c r="A389" s="7"/>
      <c r="B389" s="30" t="s">
        <v>110</v>
      </c>
      <c r="C389" s="18"/>
      <c r="D389" s="57" t="s">
        <v>260</v>
      </c>
      <c r="E389" s="78"/>
      <c r="F389" s="2"/>
      <c r="G389" s="20"/>
      <c r="H389" s="20"/>
    </row>
    <row r="390" spans="1:8" ht="9.75">
      <c r="A390" s="7"/>
      <c r="B390" s="30" t="s">
        <v>75</v>
      </c>
      <c r="C390" s="18"/>
      <c r="D390" s="57" t="s">
        <v>76</v>
      </c>
      <c r="E390" s="78"/>
      <c r="F390" s="2"/>
      <c r="G390" s="20"/>
      <c r="H390" s="20"/>
    </row>
    <row r="391" spans="1:8" ht="9.75">
      <c r="A391" s="7"/>
      <c r="B391" s="30" t="s">
        <v>134</v>
      </c>
      <c r="C391" s="18"/>
      <c r="D391" s="57" t="s">
        <v>135</v>
      </c>
      <c r="E391" s="78"/>
      <c r="F391" s="2"/>
      <c r="G391" s="20"/>
      <c r="H391" s="20"/>
    </row>
    <row r="392" spans="1:8" ht="9.75">
      <c r="A392" s="7"/>
      <c r="B392" s="30" t="s">
        <v>167</v>
      </c>
      <c r="C392" s="18"/>
      <c r="D392" s="57" t="s">
        <v>168</v>
      </c>
      <c r="E392" s="78"/>
      <c r="F392" s="2"/>
      <c r="G392" s="20"/>
      <c r="H392" s="20"/>
    </row>
    <row r="393" spans="1:8" ht="9.75">
      <c r="A393" s="7"/>
      <c r="B393" s="30" t="s">
        <v>169</v>
      </c>
      <c r="C393" s="18"/>
      <c r="D393" s="57" t="s">
        <v>170</v>
      </c>
      <c r="E393" s="78"/>
      <c r="F393" s="2"/>
      <c r="G393" s="20"/>
      <c r="H393" s="20"/>
    </row>
    <row r="394" spans="1:8" ht="9.75">
      <c r="A394" s="7"/>
      <c r="B394" s="30" t="s">
        <v>21</v>
      </c>
      <c r="C394" s="18"/>
      <c r="D394" s="57" t="s">
        <v>136</v>
      </c>
      <c r="E394" s="78"/>
      <c r="F394" s="2"/>
      <c r="G394" s="20">
        <f>+G395+G396</f>
        <v>0</v>
      </c>
      <c r="H394" s="20">
        <f>H395+H396</f>
        <v>0</v>
      </c>
    </row>
    <row r="395" spans="1:8" ht="9.75">
      <c r="A395" s="7"/>
      <c r="B395" s="30" t="s">
        <v>137</v>
      </c>
      <c r="C395" s="18"/>
      <c r="D395" s="57" t="s">
        <v>138</v>
      </c>
      <c r="E395" s="78"/>
      <c r="F395" s="2"/>
      <c r="G395" s="20"/>
      <c r="H395" s="20"/>
    </row>
    <row r="396" spans="1:8" ht="9.75">
      <c r="A396" s="7"/>
      <c r="B396" s="30" t="s">
        <v>194</v>
      </c>
      <c r="C396" s="18"/>
      <c r="D396" s="57" t="s">
        <v>64</v>
      </c>
      <c r="E396" s="78"/>
      <c r="F396" s="2"/>
      <c r="G396" s="20"/>
      <c r="H396" s="20"/>
    </row>
    <row r="397" spans="1:8" ht="9.75">
      <c r="A397" s="7"/>
      <c r="B397" s="30" t="s">
        <v>22</v>
      </c>
      <c r="C397" s="18"/>
      <c r="D397" s="57" t="s">
        <v>151</v>
      </c>
      <c r="E397" s="78"/>
      <c r="F397" s="2">
        <f>+F398</f>
        <v>0</v>
      </c>
      <c r="G397" s="20">
        <f>+G398</f>
        <v>0</v>
      </c>
      <c r="H397" s="20">
        <f>+H398</f>
        <v>0</v>
      </c>
    </row>
    <row r="398" spans="1:8" ht="9.75">
      <c r="A398" s="7"/>
      <c r="B398" s="30" t="s">
        <v>23</v>
      </c>
      <c r="C398" s="18"/>
      <c r="D398" s="57" t="s">
        <v>7</v>
      </c>
      <c r="E398" s="78"/>
      <c r="F398" s="2"/>
      <c r="G398" s="20"/>
      <c r="H398" s="20"/>
    </row>
    <row r="399" spans="1:8" ht="9.75">
      <c r="A399" s="7"/>
      <c r="B399" s="3">
        <v>23</v>
      </c>
      <c r="C399" s="4"/>
      <c r="D399" s="75" t="s">
        <v>181</v>
      </c>
      <c r="E399" s="79"/>
      <c r="F399" s="41"/>
      <c r="G399" s="20"/>
      <c r="H399" s="20"/>
    </row>
    <row r="400" spans="1:8" ht="9.75">
      <c r="A400" s="7"/>
      <c r="B400" s="30" t="s">
        <v>140</v>
      </c>
      <c r="C400" s="18"/>
      <c r="D400" s="57" t="s">
        <v>8</v>
      </c>
      <c r="E400" s="78"/>
      <c r="F400" s="2"/>
      <c r="G400" s="20"/>
      <c r="H400" s="20"/>
    </row>
    <row r="401" spans="1:8" ht="9.75">
      <c r="A401" s="7"/>
      <c r="B401" s="30" t="s">
        <v>141</v>
      </c>
      <c r="C401" s="18"/>
      <c r="D401" s="57" t="s">
        <v>142</v>
      </c>
      <c r="E401" s="78"/>
      <c r="F401" s="2"/>
      <c r="G401" s="20"/>
      <c r="H401" s="20"/>
    </row>
    <row r="402" spans="1:8" ht="9.75">
      <c r="A402" s="7"/>
      <c r="B402" s="3">
        <v>24</v>
      </c>
      <c r="C402" s="4"/>
      <c r="D402" s="75" t="s">
        <v>81</v>
      </c>
      <c r="E402" s="78"/>
      <c r="F402" s="41">
        <f>+F403+F404</f>
        <v>0</v>
      </c>
      <c r="G402" s="20">
        <f>+G403+G404</f>
        <v>0</v>
      </c>
      <c r="H402" s="20">
        <f>+H403+H404</f>
        <v>0</v>
      </c>
    </row>
    <row r="403" spans="1:8" ht="9.75">
      <c r="A403" s="7"/>
      <c r="B403" s="30" t="s">
        <v>82</v>
      </c>
      <c r="C403" s="18"/>
      <c r="D403" s="57" t="s">
        <v>83</v>
      </c>
      <c r="E403" s="78"/>
      <c r="F403" s="2"/>
      <c r="G403" s="20"/>
      <c r="H403" s="20"/>
    </row>
    <row r="404" spans="1:8" ht="9.75">
      <c r="A404" s="7"/>
      <c r="B404" s="30" t="s">
        <v>195</v>
      </c>
      <c r="C404" s="18"/>
      <c r="D404" s="57" t="s">
        <v>196</v>
      </c>
      <c r="E404" s="78"/>
      <c r="F404" s="2"/>
      <c r="G404" s="20"/>
      <c r="H404" s="20"/>
    </row>
    <row r="405" spans="1:8" ht="9.75">
      <c r="A405" s="7"/>
      <c r="B405" s="3">
        <v>26</v>
      </c>
      <c r="C405" s="4"/>
      <c r="D405" s="75" t="s">
        <v>174</v>
      </c>
      <c r="E405" s="78"/>
      <c r="F405" s="2"/>
      <c r="G405" s="20">
        <f>+G406</f>
        <v>0</v>
      </c>
      <c r="H405" s="20">
        <f>+H406</f>
        <v>0</v>
      </c>
    </row>
    <row r="406" spans="1:8" ht="9.75">
      <c r="A406" s="7"/>
      <c r="B406" s="30" t="s">
        <v>86</v>
      </c>
      <c r="C406" s="18"/>
      <c r="D406" s="57" t="s">
        <v>9</v>
      </c>
      <c r="E406" s="78"/>
      <c r="F406" s="2"/>
      <c r="G406" s="20"/>
      <c r="H406" s="20"/>
    </row>
    <row r="407" spans="1:8" ht="9.75">
      <c r="A407" s="7"/>
      <c r="B407" s="3">
        <v>29</v>
      </c>
      <c r="C407" s="4"/>
      <c r="D407" s="57" t="s">
        <v>182</v>
      </c>
      <c r="E407" s="79">
        <f>+E408+E409+E410+E413</f>
        <v>0</v>
      </c>
      <c r="F407" s="41">
        <f>+F408+F409+F413</f>
        <v>0</v>
      </c>
      <c r="G407" s="20">
        <f>+G408+G409+G410+G413</f>
        <v>0</v>
      </c>
      <c r="H407" s="20">
        <f>H408+H409+H410+H413</f>
        <v>0</v>
      </c>
    </row>
    <row r="408" spans="1:8" ht="9.75">
      <c r="A408" s="7"/>
      <c r="B408" s="30" t="s">
        <v>263</v>
      </c>
      <c r="C408" s="4"/>
      <c r="D408" s="57" t="s">
        <v>264</v>
      </c>
      <c r="E408" s="79"/>
      <c r="F408" s="2"/>
      <c r="G408" s="20"/>
      <c r="H408" s="20"/>
    </row>
    <row r="409" spans="1:8" ht="9.75">
      <c r="A409" s="7"/>
      <c r="B409" s="30" t="s">
        <v>183</v>
      </c>
      <c r="C409" s="18"/>
      <c r="D409" s="57" t="s">
        <v>26</v>
      </c>
      <c r="E409" s="78"/>
      <c r="F409" s="2"/>
      <c r="G409" s="20"/>
      <c r="H409" s="20"/>
    </row>
    <row r="410" spans="1:8" ht="9.75">
      <c r="A410" s="7"/>
      <c r="B410" s="30" t="s">
        <v>209</v>
      </c>
      <c r="C410" s="18"/>
      <c r="D410" s="57" t="s">
        <v>278</v>
      </c>
      <c r="E410" s="78"/>
      <c r="F410" s="2"/>
      <c r="G410" s="20">
        <f>+G411+G412</f>
        <v>0</v>
      </c>
      <c r="H410" s="20">
        <f>+H412</f>
        <v>0</v>
      </c>
    </row>
    <row r="411" spans="1:8" ht="9.75">
      <c r="A411" s="7"/>
      <c r="B411" s="30" t="s">
        <v>229</v>
      </c>
      <c r="C411" s="18"/>
      <c r="D411" s="57" t="s">
        <v>245</v>
      </c>
      <c r="E411" s="78"/>
      <c r="F411" s="2"/>
      <c r="G411" s="20"/>
      <c r="H411" s="20"/>
    </row>
    <row r="412" spans="1:8" ht="9.75">
      <c r="A412" s="7"/>
      <c r="B412" s="30" t="s">
        <v>232</v>
      </c>
      <c r="C412" s="18"/>
      <c r="D412" s="57" t="s">
        <v>10</v>
      </c>
      <c r="E412" s="78"/>
      <c r="F412" s="2"/>
      <c r="G412" s="20"/>
      <c r="H412" s="20"/>
    </row>
    <row r="413" spans="1:8" ht="9.75">
      <c r="A413" s="7"/>
      <c r="B413" s="30" t="s">
        <v>184</v>
      </c>
      <c r="C413" s="18"/>
      <c r="D413" s="57" t="s">
        <v>185</v>
      </c>
      <c r="E413" s="78">
        <f>+E414+E415</f>
        <v>0</v>
      </c>
      <c r="F413" s="2">
        <f>+F414</f>
        <v>0</v>
      </c>
      <c r="G413" s="20">
        <f>+G414</f>
        <v>0</v>
      </c>
      <c r="H413" s="20">
        <f>+H414</f>
        <v>0</v>
      </c>
    </row>
    <row r="414" spans="1:8" ht="9.75">
      <c r="A414" s="7"/>
      <c r="B414" s="30" t="s">
        <v>186</v>
      </c>
      <c r="C414" s="18"/>
      <c r="D414" s="57" t="s">
        <v>187</v>
      </c>
      <c r="E414" s="78"/>
      <c r="F414" s="2"/>
      <c r="G414" s="20"/>
      <c r="H414" s="20"/>
    </row>
    <row r="415" spans="1:8" ht="9.75">
      <c r="A415" s="7"/>
      <c r="B415" s="30" t="s">
        <v>254</v>
      </c>
      <c r="C415" s="18"/>
      <c r="D415" s="57" t="s">
        <v>255</v>
      </c>
      <c r="E415" s="78"/>
      <c r="F415" s="2"/>
      <c r="G415" s="20"/>
      <c r="H415" s="20"/>
    </row>
    <row r="416" spans="1:8" ht="9.75">
      <c r="A416" s="7"/>
      <c r="B416" s="3">
        <v>31</v>
      </c>
      <c r="C416" s="4"/>
      <c r="D416" s="75" t="s">
        <v>88</v>
      </c>
      <c r="E416" s="79"/>
      <c r="F416" s="41"/>
      <c r="G416" s="20"/>
      <c r="H416" s="20"/>
    </row>
    <row r="417" spans="1:8" ht="9.75">
      <c r="A417" s="7"/>
      <c r="B417" s="30" t="s">
        <v>116</v>
      </c>
      <c r="C417" s="18"/>
      <c r="D417" s="57" t="s">
        <v>117</v>
      </c>
      <c r="E417" s="78"/>
      <c r="F417" s="2"/>
      <c r="G417" s="20"/>
      <c r="H417" s="20"/>
    </row>
    <row r="418" spans="1:8" ht="9.75">
      <c r="A418" s="7"/>
      <c r="B418" s="30" t="s">
        <v>143</v>
      </c>
      <c r="C418" s="18"/>
      <c r="D418" s="57" t="s">
        <v>144</v>
      </c>
      <c r="E418" s="78"/>
      <c r="F418" s="2"/>
      <c r="G418" s="20"/>
      <c r="H418" s="20"/>
    </row>
    <row r="419" spans="1:8" ht="10.5" thickBot="1">
      <c r="A419" s="7"/>
      <c r="B419" s="3">
        <v>34</v>
      </c>
      <c r="C419" s="4"/>
      <c r="D419" s="75" t="s">
        <v>156</v>
      </c>
      <c r="E419" s="79">
        <f>+E420</f>
        <v>0</v>
      </c>
      <c r="F419" s="79">
        <f>+F420</f>
        <v>0</v>
      </c>
      <c r="G419" s="20">
        <f>+G420</f>
        <v>0</v>
      </c>
      <c r="H419" s="71"/>
    </row>
    <row r="420" spans="1:8" ht="10.5" thickBot="1">
      <c r="A420" s="7"/>
      <c r="B420" s="30" t="s">
        <v>94</v>
      </c>
      <c r="C420" s="18"/>
      <c r="D420" s="57" t="s">
        <v>95</v>
      </c>
      <c r="E420" s="80"/>
      <c r="F420" s="70"/>
      <c r="G420" s="71"/>
      <c r="H420" s="71"/>
    </row>
    <row r="421" spans="1:8" ht="10.5" thickBot="1">
      <c r="A421" s="7"/>
      <c r="B421" s="48"/>
      <c r="C421" s="49"/>
      <c r="D421" s="50" t="s">
        <v>33</v>
      </c>
      <c r="E421" s="51">
        <f>+E341</f>
        <v>735190</v>
      </c>
      <c r="F421" s="51">
        <f>+F341</f>
        <v>367375</v>
      </c>
      <c r="G421" s="51">
        <f>+G341</f>
        <v>553598</v>
      </c>
      <c r="H421" s="51">
        <f>+H341</f>
        <v>0</v>
      </c>
    </row>
    <row r="422" spans="1:6" ht="9.75">
      <c r="A422" s="52"/>
      <c r="B422" s="52"/>
      <c r="C422" s="52"/>
      <c r="D422" s="52"/>
      <c r="E422" s="52"/>
      <c r="F422" s="52"/>
    </row>
    <row r="423" spans="1:6" ht="9.75">
      <c r="A423" s="52"/>
      <c r="B423" s="52"/>
      <c r="C423" s="52"/>
      <c r="D423" s="52"/>
      <c r="E423" s="52"/>
      <c r="F423" s="52"/>
    </row>
    <row r="424" spans="1:6" ht="9.75">
      <c r="A424" s="52"/>
      <c r="B424" s="52"/>
      <c r="C424" s="52"/>
      <c r="D424" s="52"/>
      <c r="E424" s="52"/>
      <c r="F424" s="52"/>
    </row>
  </sheetData>
  <sheetProtection/>
  <mergeCells count="4">
    <mergeCell ref="B4:H4"/>
    <mergeCell ref="B135:H135"/>
    <mergeCell ref="B232:H232"/>
    <mergeCell ref="B336:H336"/>
  </mergeCells>
  <printOptions/>
  <pageMargins left="0.7" right="0.7" top="0.75" bottom="0.75" header="0.3" footer="0.3"/>
  <pageSetup horizontalDpi="300" verticalDpi="300" orientation="portrait" paperSize="5" scale="94" r:id="rId3"/>
  <rowBreaks count="3" manualBreakCount="3">
    <brk id="88" min="1" max="7" man="1"/>
    <brk id="131" max="255" man="1"/>
    <brk id="228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clagos</dc:creator>
  <cp:keywords/>
  <dc:description/>
  <cp:lastModifiedBy>Jessica</cp:lastModifiedBy>
  <cp:lastPrinted>2016-11-09T19:00:32Z</cp:lastPrinted>
  <dcterms:created xsi:type="dcterms:W3CDTF">2006-01-09T17:17:11Z</dcterms:created>
  <dcterms:modified xsi:type="dcterms:W3CDTF">2017-01-27T14:12:55Z</dcterms:modified>
  <cp:category/>
  <cp:version/>
  <cp:contentType/>
  <cp:contentStatus/>
</cp:coreProperties>
</file>